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gdalenapytel/Documents/Article_inflation/"/>
    </mc:Choice>
  </mc:AlternateContent>
  <xr:revisionPtr revIDLastSave="0" documentId="8_{12ACC868-D74D-CE47-919C-738944A1461F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Table 1" sheetId="1" state="hidden" r:id="rId1"/>
    <sheet name="Table" sheetId="2" r:id="rId2"/>
    <sheet name="Graphs" sheetId="4" r:id="rId3"/>
    <sheet name="Table 3" sheetId="3" state="hidden" r:id="rId4"/>
  </sheets>
  <definedNames>
    <definedName name="_xlnm.Print_Area" localSheetId="1">Table!$A$1:$O$408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3" i="2" l="1"/>
  <c r="K304" i="2"/>
  <c r="K305" i="2"/>
  <c r="K306" i="2"/>
  <c r="K307" i="2"/>
  <c r="N317" i="2"/>
  <c r="N316" i="2"/>
  <c r="N315" i="2"/>
  <c r="N314" i="2"/>
  <c r="N313" i="2"/>
  <c r="N312" i="2"/>
  <c r="N311" i="2"/>
  <c r="N310" i="2"/>
  <c r="N309" i="2"/>
  <c r="N308" i="2"/>
  <c r="M317" i="2"/>
  <c r="M316" i="2"/>
  <c r="M315" i="2"/>
  <c r="M314" i="2"/>
  <c r="M313" i="2"/>
  <c r="M312" i="2"/>
  <c r="M311" i="2"/>
  <c r="M310" i="2"/>
  <c r="M309" i="2"/>
  <c r="M308" i="2"/>
  <c r="J342" i="2"/>
  <c r="J341" i="2"/>
  <c r="J340" i="2"/>
  <c r="J339" i="2"/>
  <c r="J338" i="2"/>
  <c r="J337" i="2"/>
  <c r="J336" i="2"/>
  <c r="J335" i="2"/>
  <c r="J334" i="2"/>
  <c r="J333" i="2"/>
  <c r="J330" i="2"/>
  <c r="J329" i="2"/>
  <c r="J328" i="2"/>
  <c r="J327" i="2"/>
  <c r="J326" i="2"/>
  <c r="J325" i="2"/>
  <c r="J324" i="2"/>
  <c r="J323" i="2"/>
  <c r="J322" i="2"/>
  <c r="J321" i="2"/>
  <c r="J320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K308" i="2" l="1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O317" i="2"/>
  <c r="O316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K315" i="2"/>
  <c r="K309" i="2"/>
  <c r="K311" i="2"/>
  <c r="K312" i="2"/>
  <c r="K313" i="2"/>
  <c r="K316" i="2"/>
  <c r="K317" i="2"/>
  <c r="J133" i="2"/>
  <c r="K310" i="2" l="1"/>
  <c r="K314" i="2"/>
</calcChain>
</file>

<file path=xl/sharedStrings.xml><?xml version="1.0" encoding="utf-8"?>
<sst xmlns="http://schemas.openxmlformats.org/spreadsheetml/2006/main" count="448" uniqueCount="18">
  <si>
    <r>
      <rPr>
        <sz val="13"/>
        <rFont val="Courier New"/>
        <family val="3"/>
      </rPr>
      <t>Table 7. Survival of private sector establishments by opening year</t>
    </r>
  </si>
  <si>
    <r>
      <rPr>
        <sz val="13"/>
        <rFont val="Courier New"/>
        <family val="3"/>
      </rPr>
      <t>NOTE: A '_' indicates that the data are not available and a 'N' indicates that the data do not meet BLS disclosure standards.</t>
    </r>
  </si>
  <si>
    <t>Surviving Establishments</t>
  </si>
  <si>
    <t>Total Employment of Survivors</t>
  </si>
  <si>
    <t>Survival Rates Since Birth</t>
  </si>
  <si>
    <t>Survival Rates of Previous Year's Survivors</t>
  </si>
  <si>
    <t>Average Employment of Survivors</t>
  </si>
  <si>
    <t>Annual openings Year ended: March</t>
  </si>
  <si>
    <t>March</t>
  </si>
  <si>
    <t>_</t>
  </si>
  <si>
    <t>Annual openings</t>
  </si>
  <si>
    <t>Year ended:</t>
  </si>
  <si>
    <t>Year ended: March</t>
  </si>
  <si>
    <t>Business failure rate</t>
  </si>
  <si>
    <t>Year</t>
  </si>
  <si>
    <t>Failure: risk / rate of loss</t>
  </si>
  <si>
    <t>Graph in the Graphs Tab</t>
  </si>
  <si>
    <t>APPENDIX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</si>
</sst>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color rgb="FF000000"/>
      <name val="Times New Roman"/>
      <charset val="204"/>
    </font>
    <font>
      <sz val="13"/>
      <name val="Courier New"/>
      <family val="1"/>
    </font>
    <font>
      <sz val="13"/>
      <name val="Courier New"/>
      <family val="3"/>
    </font>
    <font>
      <sz val="13"/>
      <name val="Times New Roman"/>
      <family val="1"/>
    </font>
    <font>
      <sz val="10"/>
      <color rgb="FF000000"/>
      <name val="Times New Roman"/>
      <family val="1"/>
    </font>
    <font>
      <sz val="13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3"/>
      <color rgb="FF000000"/>
      <name val="Times New Roman"/>
      <family val="1"/>
    </font>
    <font>
      <sz val="24"/>
      <color rgb="FF000000"/>
      <name val="Times New Roman"/>
      <family val="1"/>
    </font>
    <font>
      <b/>
      <sz val="2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 indent="2"/>
    </xf>
    <xf numFmtId="0" fontId="3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top" shrinkToFit="1"/>
    </xf>
    <xf numFmtId="3" fontId="5" fillId="0" borderId="0" xfId="0" applyNumberFormat="1" applyFont="1" applyFill="1" applyBorder="1" applyAlignment="1">
      <alignment horizontal="right" vertical="top" indent="3" shrinkToFit="1"/>
    </xf>
    <xf numFmtId="3" fontId="5" fillId="0" borderId="0" xfId="0" applyNumberFormat="1" applyFont="1" applyFill="1" applyBorder="1" applyAlignment="1">
      <alignment horizontal="left" vertical="top" indent="4" shrinkToFit="1"/>
    </xf>
    <xf numFmtId="164" fontId="5" fillId="0" borderId="0" xfId="0" applyNumberFormat="1" applyFont="1" applyFill="1" applyBorder="1" applyAlignment="1">
      <alignment horizontal="right" vertical="top" indent="5" shrinkToFit="1"/>
    </xf>
    <xf numFmtId="0" fontId="3" fillId="0" borderId="0" xfId="0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right" vertical="top" indent="8" shrinkToFit="1"/>
    </xf>
    <xf numFmtId="164" fontId="5" fillId="0" borderId="0" xfId="0" applyNumberFormat="1" applyFont="1" applyFill="1" applyBorder="1" applyAlignment="1">
      <alignment horizontal="left" vertical="top" indent="8" shrinkToFi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wrapText="1"/>
    </xf>
    <xf numFmtId="10" fontId="4" fillId="0" borderId="0" xfId="0" applyNumberFormat="1" applyFont="1" applyFill="1" applyBorder="1" applyAlignment="1">
      <alignment horizontal="left" vertical="top"/>
    </xf>
    <xf numFmtId="2" fontId="4" fillId="0" borderId="0" xfId="0" applyNumberFormat="1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shrinkToFi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wrapText="1"/>
    </xf>
    <xf numFmtId="1" fontId="7" fillId="0" borderId="0" xfId="0" applyNumberFormat="1" applyFont="1" applyFill="1" applyBorder="1" applyAlignment="1">
      <alignment horizontal="left" shrinkToFit="1"/>
    </xf>
    <xf numFmtId="2" fontId="4" fillId="0" borderId="0" xfId="0" quotePrefix="1" applyNumberFormat="1" applyFont="1" applyFill="1" applyBorder="1" applyAlignment="1">
      <alignment horizontal="left" vertical="top"/>
    </xf>
    <xf numFmtId="10" fontId="6" fillId="0" borderId="0" xfId="0" applyNumberFormat="1" applyFont="1" applyFill="1" applyBorder="1" applyAlignment="1">
      <alignment horizontal="left" vertical="top"/>
    </xf>
    <xf numFmtId="10" fontId="5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829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Business</a:t>
            </a:r>
            <a:r>
              <a:rPr lang="en-GB" b="1" baseline="0"/>
              <a:t> failure rate in the US for business started in 1994, 1999 and 2004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1994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Table!$I$4:$I$29</c:f>
              <c:numCache>
                <c:formatCode>0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Table!$J$4:$J$29</c:f>
              <c:numCache>
                <c:formatCode>0.00%</c:formatCode>
                <c:ptCount val="26"/>
                <c:pt idx="0">
                  <c:v>0.20400000000000007</c:v>
                </c:pt>
                <c:pt idx="1">
                  <c:v>0.14400000000000004</c:v>
                </c:pt>
                <c:pt idx="2">
                  <c:v>0.11</c:v>
                </c:pt>
                <c:pt idx="3">
                  <c:v>0.105</c:v>
                </c:pt>
                <c:pt idx="4">
                  <c:v>8.5999999999999938E-2</c:v>
                </c:pt>
                <c:pt idx="5">
                  <c:v>8.7999999999999967E-2</c:v>
                </c:pt>
                <c:pt idx="6">
                  <c:v>8.2999999999999977E-2</c:v>
                </c:pt>
                <c:pt idx="7">
                  <c:v>7.5999999999999943E-2</c:v>
                </c:pt>
                <c:pt idx="8">
                  <c:v>6.7000000000000032E-2</c:v>
                </c:pt>
                <c:pt idx="9">
                  <c:v>5.9000000000000059E-2</c:v>
                </c:pt>
                <c:pt idx="10">
                  <c:v>5.5E-2</c:v>
                </c:pt>
                <c:pt idx="11">
                  <c:v>4.4999999999999998E-2</c:v>
                </c:pt>
                <c:pt idx="12">
                  <c:v>5.4000000000000055E-2</c:v>
                </c:pt>
                <c:pt idx="13">
                  <c:v>5.2000000000000025E-2</c:v>
                </c:pt>
                <c:pt idx="14">
                  <c:v>6.2999999999999973E-2</c:v>
                </c:pt>
                <c:pt idx="15">
                  <c:v>5.5999999999999946E-2</c:v>
                </c:pt>
                <c:pt idx="16">
                  <c:v>4.400000000000006E-2</c:v>
                </c:pt>
                <c:pt idx="17">
                  <c:v>4.2999999999999969E-2</c:v>
                </c:pt>
                <c:pt idx="18">
                  <c:v>3.7999999999999971E-2</c:v>
                </c:pt>
                <c:pt idx="19">
                  <c:v>4.0999999999999946E-2</c:v>
                </c:pt>
                <c:pt idx="20">
                  <c:v>3.7999999999999971E-2</c:v>
                </c:pt>
                <c:pt idx="21">
                  <c:v>0.04</c:v>
                </c:pt>
                <c:pt idx="22">
                  <c:v>4.0999999999999946E-2</c:v>
                </c:pt>
                <c:pt idx="23">
                  <c:v>4.200000000000003E-2</c:v>
                </c:pt>
                <c:pt idx="24">
                  <c:v>3.7999999999999971E-2</c:v>
                </c:pt>
                <c:pt idx="25">
                  <c:v>4.7000000000000028E-2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E-904A-AB46-7CCF322753F0}"/>
            </c:ext>
          </c:extLst>
        </c:ser>
        <c:ser>
          <c:idx val="1"/>
          <c:order val="1"/>
          <c:tx>
            <c:v>1999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Table!$I$4:$I$29</c:f>
              <c:numCache>
                <c:formatCode>0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Table!$K$4:$K$29</c:f>
              <c:numCache>
                <c:formatCode>0.00</c:formatCode>
                <c:ptCount val="26"/>
                <c:pt idx="5" formatCode="0.00%">
                  <c:v>0.20900000000000005</c:v>
                </c:pt>
                <c:pt idx="6" formatCode="0.00%">
                  <c:v>0.15299999999999997</c:v>
                </c:pt>
                <c:pt idx="7" formatCode="0.00%">
                  <c:v>0.12700000000000003</c:v>
                </c:pt>
                <c:pt idx="8" formatCode="0.00%">
                  <c:v>0.1</c:v>
                </c:pt>
                <c:pt idx="9" formatCode="0.00%">
                  <c:v>8.5000000000000006E-2</c:v>
                </c:pt>
                <c:pt idx="10" formatCode="0.00%">
                  <c:v>7.9000000000000056E-2</c:v>
                </c:pt>
                <c:pt idx="11" formatCode="0.00%">
                  <c:v>6.5999999999999948E-2</c:v>
                </c:pt>
                <c:pt idx="12" formatCode="0.00%">
                  <c:v>6.7999999999999977E-2</c:v>
                </c:pt>
                <c:pt idx="13" formatCode="0.00%">
                  <c:v>6.7000000000000032E-2</c:v>
                </c:pt>
                <c:pt idx="14" formatCode="0.00%">
                  <c:v>7.9000000000000056E-2</c:v>
                </c:pt>
                <c:pt idx="15" formatCode="0.00%">
                  <c:v>6.7000000000000032E-2</c:v>
                </c:pt>
                <c:pt idx="16" formatCode="0.00%">
                  <c:v>5.0999999999999941E-2</c:v>
                </c:pt>
                <c:pt idx="17" formatCode="0.00%">
                  <c:v>4.200000000000003E-2</c:v>
                </c:pt>
                <c:pt idx="18" formatCode="0.00%">
                  <c:v>4.400000000000006E-2</c:v>
                </c:pt>
                <c:pt idx="19" formatCode="0.00%">
                  <c:v>4.0999999999999946E-2</c:v>
                </c:pt>
                <c:pt idx="20" formatCode="0.00%">
                  <c:v>4.2999999999999969E-2</c:v>
                </c:pt>
                <c:pt idx="21" formatCode="0.00%">
                  <c:v>4.2999999999999969E-2</c:v>
                </c:pt>
                <c:pt idx="22" formatCode="0.00%">
                  <c:v>4.2999999999999969E-2</c:v>
                </c:pt>
                <c:pt idx="23" formatCode="0.00%">
                  <c:v>4.7999999999999973E-2</c:v>
                </c:pt>
                <c:pt idx="24" formatCode="0.00%">
                  <c:v>4.2999999999999969E-2</c:v>
                </c:pt>
                <c:pt idx="25" formatCode="0.00%">
                  <c:v>4.9000000000000057E-2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E-904A-AB46-7CCF322753F0}"/>
            </c:ext>
          </c:extLst>
        </c:ser>
        <c:ser>
          <c:idx val="2"/>
          <c:order val="2"/>
          <c:tx>
            <c:v>2004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Table!$I$4:$I$29</c:f>
              <c:numCache>
                <c:formatCode>0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Table!$L$4:$L$29</c:f>
              <c:numCache>
                <c:formatCode>General</c:formatCode>
                <c:ptCount val="26"/>
                <c:pt idx="10" formatCode="0.00%">
                  <c:v>0.21099999999999994</c:v>
                </c:pt>
                <c:pt idx="11" formatCode="0.00%">
                  <c:v>0.125</c:v>
                </c:pt>
                <c:pt idx="12" formatCode="0.00%">
                  <c:v>0.11400000000000006</c:v>
                </c:pt>
                <c:pt idx="13" formatCode="0.00%">
                  <c:v>0.10900000000000006</c:v>
                </c:pt>
                <c:pt idx="14" formatCode="0.00%">
                  <c:v>0.11200000000000003</c:v>
                </c:pt>
                <c:pt idx="15" formatCode="0.00%">
                  <c:v>9.5999999999999946E-2</c:v>
                </c:pt>
                <c:pt idx="16" formatCode="0.00%">
                  <c:v>7.4000000000000052E-2</c:v>
                </c:pt>
                <c:pt idx="17" formatCode="0.00%">
                  <c:v>5.700000000000003E-2</c:v>
                </c:pt>
                <c:pt idx="18" formatCode="0.00%">
                  <c:v>5.4000000000000055E-2</c:v>
                </c:pt>
                <c:pt idx="19" formatCode="0.00%">
                  <c:v>0.06</c:v>
                </c:pt>
                <c:pt idx="20" formatCode="0.00%">
                  <c:v>5.5E-2</c:v>
                </c:pt>
                <c:pt idx="21" formatCode="0.00%">
                  <c:v>5.2000000000000025E-2</c:v>
                </c:pt>
                <c:pt idx="22" formatCode="0.00%">
                  <c:v>5.2999999999999971E-2</c:v>
                </c:pt>
                <c:pt idx="23" formatCode="0.00%">
                  <c:v>5.2000000000000025E-2</c:v>
                </c:pt>
                <c:pt idx="24" formatCode="0.00%">
                  <c:v>5.2999999999999971E-2</c:v>
                </c:pt>
                <c:pt idx="25" formatCode="0.00%">
                  <c:v>6.0999999999999943E-2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E-904A-AB46-7CCF32275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0450319"/>
        <c:axId val="409649855"/>
      </c:lineChart>
      <c:catAx>
        <c:axId val="43045031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9649855"/>
        <c:crosses val="autoZero"/>
        <c:auto val="1"/>
        <c:lblAlgn val="ctr"/>
        <c:lblOffset val="100"/>
        <c:noMultiLvlLbl val="0"/>
      </c:catAx>
      <c:valAx>
        <c:axId val="409649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0450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Failure: risk / rate of loss between 2011 and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Table!$M$307</c:f>
              <c:strCache>
                <c:ptCount val="1"/>
                <c:pt idx="0">
                  <c:v>Failure: risk / rate of loss</c:v>
                </c:pt>
              </c:strCache>
            </c:strRef>
          </c:tx>
          <c:spPr>
            <a:solidFill>
              <a:srgbClr val="D82918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Table!$L$308:$L$317</c:f>
              <c:numCache>
                <c:formatCode>0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Table!$M$308:$M$317</c:f>
              <c:numCache>
                <c:formatCode>0.00%</c:formatCode>
                <c:ptCount val="10"/>
                <c:pt idx="0">
                  <c:v>4.7274661038475219E-2</c:v>
                </c:pt>
                <c:pt idx="1">
                  <c:v>4.2250431019971925E-2</c:v>
                </c:pt>
                <c:pt idx="2">
                  <c:v>4.0930607366425877E-2</c:v>
                </c:pt>
                <c:pt idx="3">
                  <c:v>4.2095259880898829E-2</c:v>
                </c:pt>
                <c:pt idx="4">
                  <c:v>4.2553788615721323E-2</c:v>
                </c:pt>
                <c:pt idx="5">
                  <c:v>4.358890908827992E-2</c:v>
                </c:pt>
                <c:pt idx="6">
                  <c:v>4.4725029115307076E-2</c:v>
                </c:pt>
                <c:pt idx="7">
                  <c:v>4.8344291294329975E-2</c:v>
                </c:pt>
                <c:pt idx="8">
                  <c:v>4.5487074429986271E-2</c:v>
                </c:pt>
                <c:pt idx="9">
                  <c:v>5.4744907142152646E-2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0-624F-ACD5-A409B1C3D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214031"/>
        <c:axId val="432450975"/>
      </c:barChart>
      <c:catAx>
        <c:axId val="403214031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2450975"/>
        <c:crosses val="autoZero"/>
        <c:auto val="1"/>
        <c:lblAlgn val="ctr"/>
        <c:lblOffset val="100"/>
        <c:noMultiLvlLbl val="0"/>
      </c:catAx>
      <c:valAx>
        <c:axId val="432450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214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152400</xdr:rowOff>
    </xdr:from>
    <xdr:to>
      <xdr:col>17</xdr:col>
      <xdr:colOff>379589</xdr:colOff>
      <xdr:row>23</xdr:row>
      <xdr:rowOff>47978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5DA684-0748-8B44-BE2E-43DC32B89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571500</xdr:colOff>
      <xdr:row>25</xdr:row>
      <xdr:rowOff>76200</xdr:rowOff>
    </xdr:from>
    <xdr:to>
      <xdr:col>14</xdr:col>
      <xdr:colOff>42333</xdr:colOff>
      <xdr:row>50</xdr:row>
      <xdr:rowOff>44626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EB7754-2C29-BD49-B7EF-6F64964A7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9" defaultRowHeight="13" x14ac:dyDescent="0.15"/>
  <cols>
    <col min="1" max="1" width="255.59765625" customWidth="1"/>
  </cols>
  <sheetData>
    <row r="1" spans="1:1" ht="18" customHeight="1" x14ac:dyDescent="0.15">
      <c r="A1" s="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08"/>
  <sheetViews>
    <sheetView tabSelected="1" zoomScale="90" zoomScaleNormal="90" workbookViewId="0">
      <selection activeCell="K303" sqref="K303"/>
    </sheetView>
  </sheetViews>
  <sheetFormatPr baseColWidth="10" defaultColWidth="9" defaultRowHeight="13" x14ac:dyDescent="0.15"/>
  <cols>
    <col min="1" max="1" width="21.3984375" style="2" customWidth="1"/>
    <col min="2" max="2" width="10.796875" style="2" customWidth="1"/>
    <col min="3" max="3" width="11.59765625" style="19" customWidth="1"/>
    <col min="4" max="4" width="30.796875" style="2" customWidth="1"/>
    <col min="5" max="5" width="33.59765625" style="2" customWidth="1"/>
    <col min="6" max="6" width="30.796875" style="2" customWidth="1"/>
    <col min="7" max="7" width="36.19921875" style="2" customWidth="1"/>
    <col min="8" max="8" width="35.3984375" style="2" customWidth="1"/>
    <col min="9" max="9" width="11.59765625" style="19" customWidth="1"/>
    <col min="10" max="10" width="16.796875" style="16" customWidth="1"/>
    <col min="11" max="11" width="19.796875" style="17" customWidth="1"/>
    <col min="12" max="12" width="19.59765625" style="2" customWidth="1"/>
    <col min="13" max="13" width="24.796875" style="2" customWidth="1"/>
    <col min="14" max="14" width="17.796875" style="2" customWidth="1"/>
    <col min="15" max="15" width="9.59765625" style="2" customWidth="1"/>
    <col min="16" max="16384" width="9" style="2"/>
  </cols>
  <sheetData>
    <row r="1" spans="1:12" ht="60" customHeight="1" x14ac:dyDescent="0.15">
      <c r="A1" s="27" t="s">
        <v>17</v>
      </c>
      <c r="B1" s="28"/>
      <c r="C1" s="20"/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20"/>
      <c r="J1" s="26" t="s">
        <v>13</v>
      </c>
    </row>
    <row r="2" spans="1:12" ht="45" customHeight="1" x14ac:dyDescent="0.15">
      <c r="A2" s="29" t="s">
        <v>7</v>
      </c>
      <c r="B2" s="29"/>
      <c r="C2" s="21">
        <v>1994</v>
      </c>
      <c r="D2" s="6"/>
      <c r="E2" s="6"/>
      <c r="F2" s="6"/>
      <c r="G2" s="6"/>
      <c r="H2" s="6"/>
      <c r="I2" s="21">
        <v>1994</v>
      </c>
      <c r="J2" s="25" t="s">
        <v>16</v>
      </c>
    </row>
    <row r="3" spans="1:12" ht="22.5" customHeight="1" x14ac:dyDescent="0.15">
      <c r="A3" s="30" t="s">
        <v>8</v>
      </c>
      <c r="B3" s="30"/>
      <c r="C3" s="18">
        <v>1994</v>
      </c>
      <c r="D3" s="8">
        <v>569419</v>
      </c>
      <c r="E3" s="9">
        <v>4132450</v>
      </c>
      <c r="F3" s="10">
        <v>100</v>
      </c>
      <c r="G3" s="11" t="s">
        <v>9</v>
      </c>
      <c r="H3" s="12">
        <v>7.3</v>
      </c>
      <c r="I3" s="18">
        <v>1994</v>
      </c>
      <c r="J3" s="25"/>
    </row>
    <row r="4" spans="1:12" ht="18" customHeight="1" x14ac:dyDescent="0.15">
      <c r="A4" s="30" t="s">
        <v>8</v>
      </c>
      <c r="B4" s="30"/>
      <c r="C4" s="18">
        <v>1995</v>
      </c>
      <c r="D4" s="8">
        <v>453134</v>
      </c>
      <c r="E4" s="9">
        <v>4140239</v>
      </c>
      <c r="F4" s="10">
        <v>79.599999999999994</v>
      </c>
      <c r="G4" s="13">
        <v>79.599999999999994</v>
      </c>
      <c r="H4" s="12">
        <v>9.1</v>
      </c>
      <c r="I4" s="18">
        <v>1995</v>
      </c>
      <c r="J4" s="16">
        <f>(100-G4)/100</f>
        <v>0.20400000000000007</v>
      </c>
    </row>
    <row r="5" spans="1:12" ht="18" customHeight="1" x14ac:dyDescent="0.15">
      <c r="A5" s="30" t="s">
        <v>8</v>
      </c>
      <c r="B5" s="30"/>
      <c r="C5" s="18">
        <v>1996</v>
      </c>
      <c r="D5" s="8">
        <v>387868</v>
      </c>
      <c r="E5" s="9">
        <v>4012051</v>
      </c>
      <c r="F5" s="10">
        <v>68.099999999999994</v>
      </c>
      <c r="G5" s="13">
        <v>85.6</v>
      </c>
      <c r="H5" s="12">
        <v>10.3</v>
      </c>
      <c r="I5" s="18">
        <v>1996</v>
      </c>
      <c r="J5" s="16">
        <f>(100-G5)/100</f>
        <v>0.14400000000000004</v>
      </c>
    </row>
    <row r="6" spans="1:12" ht="18" customHeight="1" x14ac:dyDescent="0.15">
      <c r="A6" s="30" t="s">
        <v>8</v>
      </c>
      <c r="B6" s="30"/>
      <c r="C6" s="18">
        <v>1997</v>
      </c>
      <c r="D6" s="8">
        <v>345155</v>
      </c>
      <c r="E6" s="9">
        <v>3947376</v>
      </c>
      <c r="F6" s="10">
        <v>60.6</v>
      </c>
      <c r="G6" s="13">
        <v>89</v>
      </c>
      <c r="H6" s="12">
        <v>11.4</v>
      </c>
      <c r="I6" s="18">
        <v>1997</v>
      </c>
      <c r="J6" s="16">
        <f t="shared" ref="J6:J29" si="0">(100-G6)/100</f>
        <v>0.11</v>
      </c>
    </row>
    <row r="7" spans="1:12" ht="18" customHeight="1" x14ac:dyDescent="0.15">
      <c r="A7" s="30" t="s">
        <v>8</v>
      </c>
      <c r="B7" s="30"/>
      <c r="C7" s="18">
        <v>1998</v>
      </c>
      <c r="D7" s="8">
        <v>309084</v>
      </c>
      <c r="E7" s="9">
        <v>3862645</v>
      </c>
      <c r="F7" s="10">
        <v>54.3</v>
      </c>
      <c r="G7" s="13">
        <v>89.5</v>
      </c>
      <c r="H7" s="12">
        <v>12.5</v>
      </c>
      <c r="I7" s="18">
        <v>1998</v>
      </c>
      <c r="J7" s="16">
        <f t="shared" si="0"/>
        <v>0.105</v>
      </c>
    </row>
    <row r="8" spans="1:12" ht="18" customHeight="1" x14ac:dyDescent="0.15">
      <c r="A8" s="30" t="s">
        <v>8</v>
      </c>
      <c r="B8" s="30"/>
      <c r="C8" s="18">
        <v>1999</v>
      </c>
      <c r="D8" s="8">
        <v>282484</v>
      </c>
      <c r="E8" s="9">
        <v>3721580</v>
      </c>
      <c r="F8" s="10">
        <v>49.6</v>
      </c>
      <c r="G8" s="13">
        <v>91.4</v>
      </c>
      <c r="H8" s="12">
        <v>13.2</v>
      </c>
      <c r="I8" s="18">
        <v>1999</v>
      </c>
      <c r="J8" s="16">
        <f t="shared" si="0"/>
        <v>8.5999999999999938E-2</v>
      </c>
      <c r="K8" s="24"/>
    </row>
    <row r="9" spans="1:12" ht="18" customHeight="1" x14ac:dyDescent="0.15">
      <c r="A9" s="30" t="s">
        <v>8</v>
      </c>
      <c r="B9" s="30"/>
      <c r="C9" s="18">
        <v>2000</v>
      </c>
      <c r="D9" s="8">
        <v>257488</v>
      </c>
      <c r="E9" s="9">
        <v>3655305</v>
      </c>
      <c r="F9" s="10">
        <v>45.2</v>
      </c>
      <c r="G9" s="13">
        <v>91.2</v>
      </c>
      <c r="H9" s="12">
        <v>14.2</v>
      </c>
      <c r="I9" s="18">
        <v>2000</v>
      </c>
      <c r="J9" s="16">
        <f t="shared" si="0"/>
        <v>8.7999999999999967E-2</v>
      </c>
      <c r="K9" s="16">
        <f>(100-G135)/100</f>
        <v>0.20900000000000005</v>
      </c>
    </row>
    <row r="10" spans="1:12" ht="18" customHeight="1" x14ac:dyDescent="0.15">
      <c r="A10" s="30" t="s">
        <v>8</v>
      </c>
      <c r="B10" s="30"/>
      <c r="C10" s="18">
        <v>2001</v>
      </c>
      <c r="D10" s="8">
        <v>236094</v>
      </c>
      <c r="E10" s="9">
        <v>3506596</v>
      </c>
      <c r="F10" s="10">
        <v>41.5</v>
      </c>
      <c r="G10" s="13">
        <v>91.7</v>
      </c>
      <c r="H10" s="12">
        <v>14.9</v>
      </c>
      <c r="I10" s="18">
        <v>2001</v>
      </c>
      <c r="J10" s="16">
        <f t="shared" si="0"/>
        <v>8.2999999999999977E-2</v>
      </c>
      <c r="K10" s="16">
        <f t="shared" ref="K10:K29" si="1">(100-G136)/100</f>
        <v>0.15299999999999997</v>
      </c>
    </row>
    <row r="11" spans="1:12" ht="18" customHeight="1" x14ac:dyDescent="0.15">
      <c r="A11" s="30" t="s">
        <v>8</v>
      </c>
      <c r="B11" s="30"/>
      <c r="C11" s="18">
        <v>2002</v>
      </c>
      <c r="D11" s="8">
        <v>218171</v>
      </c>
      <c r="E11" s="9">
        <v>3276821</v>
      </c>
      <c r="F11" s="10">
        <v>38.299999999999997</v>
      </c>
      <c r="G11" s="13">
        <v>92.4</v>
      </c>
      <c r="H11" s="12">
        <v>15</v>
      </c>
      <c r="I11" s="18">
        <v>2002</v>
      </c>
      <c r="J11" s="16">
        <f t="shared" si="0"/>
        <v>7.5999999999999943E-2</v>
      </c>
      <c r="K11" s="16">
        <f t="shared" si="1"/>
        <v>0.12700000000000003</v>
      </c>
    </row>
    <row r="12" spans="1:12" ht="18" customHeight="1" x14ac:dyDescent="0.15">
      <c r="A12" s="30" t="s">
        <v>8</v>
      </c>
      <c r="B12" s="30"/>
      <c r="C12" s="18">
        <v>2003</v>
      </c>
      <c r="D12" s="8">
        <v>203484</v>
      </c>
      <c r="E12" s="9">
        <v>3117464</v>
      </c>
      <c r="F12" s="10">
        <v>35.700000000000003</v>
      </c>
      <c r="G12" s="13">
        <v>93.3</v>
      </c>
      <c r="H12" s="12">
        <v>15.3</v>
      </c>
      <c r="I12" s="18">
        <v>2003</v>
      </c>
      <c r="J12" s="16">
        <f t="shared" si="0"/>
        <v>6.7000000000000032E-2</v>
      </c>
      <c r="K12" s="16">
        <f t="shared" si="1"/>
        <v>0.1</v>
      </c>
    </row>
    <row r="13" spans="1:12" ht="18" customHeight="1" x14ac:dyDescent="0.15">
      <c r="A13" s="30" t="s">
        <v>8</v>
      </c>
      <c r="B13" s="30"/>
      <c r="C13" s="18">
        <v>2004</v>
      </c>
      <c r="D13" s="8">
        <v>191428</v>
      </c>
      <c r="E13" s="9">
        <v>3025551</v>
      </c>
      <c r="F13" s="10">
        <v>33.6</v>
      </c>
      <c r="G13" s="13">
        <v>94.1</v>
      </c>
      <c r="H13" s="12">
        <v>15.8</v>
      </c>
      <c r="I13" s="18">
        <v>2004</v>
      </c>
      <c r="J13" s="16">
        <f t="shared" si="0"/>
        <v>5.9000000000000059E-2</v>
      </c>
      <c r="K13" s="16">
        <f t="shared" si="1"/>
        <v>8.5000000000000006E-2</v>
      </c>
    </row>
    <row r="14" spans="1:12" ht="18" customHeight="1" x14ac:dyDescent="0.15">
      <c r="A14" s="30" t="s">
        <v>8</v>
      </c>
      <c r="B14" s="30"/>
      <c r="C14" s="18">
        <v>2005</v>
      </c>
      <c r="D14" s="8">
        <v>180909</v>
      </c>
      <c r="E14" s="9">
        <v>2962831</v>
      </c>
      <c r="F14" s="10">
        <v>31.8</v>
      </c>
      <c r="G14" s="13">
        <v>94.5</v>
      </c>
      <c r="H14" s="12">
        <v>16.399999999999999</v>
      </c>
      <c r="I14" s="18">
        <v>2005</v>
      </c>
      <c r="J14" s="16">
        <f t="shared" si="0"/>
        <v>5.5E-2</v>
      </c>
      <c r="K14" s="16">
        <f t="shared" si="1"/>
        <v>7.9000000000000056E-2</v>
      </c>
      <c r="L14" s="16">
        <f>(100-G240)/100</f>
        <v>0.21099999999999994</v>
      </c>
    </row>
    <row r="15" spans="1:12" ht="18" customHeight="1" x14ac:dyDescent="0.15">
      <c r="A15" s="30" t="s">
        <v>8</v>
      </c>
      <c r="B15" s="30"/>
      <c r="C15" s="18">
        <v>2006</v>
      </c>
      <c r="D15" s="8">
        <v>172805</v>
      </c>
      <c r="E15" s="9">
        <v>2914145</v>
      </c>
      <c r="F15" s="10">
        <v>30.3</v>
      </c>
      <c r="G15" s="13">
        <v>95.5</v>
      </c>
      <c r="H15" s="12">
        <v>16.899999999999999</v>
      </c>
      <c r="I15" s="18">
        <v>2006</v>
      </c>
      <c r="J15" s="25">
        <f t="shared" si="0"/>
        <v>4.4999999999999998E-2</v>
      </c>
      <c r="K15" s="16">
        <f t="shared" si="1"/>
        <v>6.5999999999999948E-2</v>
      </c>
      <c r="L15" s="16">
        <f t="shared" ref="L15:L29" si="2">(100-G241)/100</f>
        <v>0.125</v>
      </c>
    </row>
    <row r="16" spans="1:12" ht="18" customHeight="1" x14ac:dyDescent="0.15">
      <c r="A16" s="30" t="s">
        <v>8</v>
      </c>
      <c r="B16" s="30"/>
      <c r="C16" s="18">
        <v>2007</v>
      </c>
      <c r="D16" s="8">
        <v>163477</v>
      </c>
      <c r="E16" s="9">
        <v>2856566</v>
      </c>
      <c r="F16" s="10">
        <v>28.7</v>
      </c>
      <c r="G16" s="13">
        <v>94.6</v>
      </c>
      <c r="H16" s="12">
        <v>17.5</v>
      </c>
      <c r="I16" s="18">
        <v>2007</v>
      </c>
      <c r="J16" s="25">
        <f t="shared" si="0"/>
        <v>5.4000000000000055E-2</v>
      </c>
      <c r="K16" s="16">
        <f t="shared" si="1"/>
        <v>6.7999999999999977E-2</v>
      </c>
      <c r="L16" s="16">
        <f t="shared" si="2"/>
        <v>0.11400000000000006</v>
      </c>
    </row>
    <row r="17" spans="1:12" ht="18" customHeight="1" x14ac:dyDescent="0.15">
      <c r="A17" s="30" t="s">
        <v>8</v>
      </c>
      <c r="B17" s="30"/>
      <c r="C17" s="18">
        <v>2008</v>
      </c>
      <c r="D17" s="8">
        <v>154939</v>
      </c>
      <c r="E17" s="9">
        <v>2772210</v>
      </c>
      <c r="F17" s="10">
        <v>27.2</v>
      </c>
      <c r="G17" s="13">
        <v>94.8</v>
      </c>
      <c r="H17" s="12">
        <v>17.899999999999999</v>
      </c>
      <c r="I17" s="18">
        <v>2008</v>
      </c>
      <c r="J17" s="25">
        <f t="shared" si="0"/>
        <v>5.2000000000000025E-2</v>
      </c>
      <c r="K17" s="16">
        <f t="shared" si="1"/>
        <v>6.7000000000000032E-2</v>
      </c>
      <c r="L17" s="16">
        <f t="shared" si="2"/>
        <v>0.10900000000000006</v>
      </c>
    </row>
    <row r="18" spans="1:12" ht="18" customHeight="1" x14ac:dyDescent="0.15">
      <c r="A18" s="30" t="s">
        <v>8</v>
      </c>
      <c r="B18" s="30"/>
      <c r="C18" s="18">
        <v>2009</v>
      </c>
      <c r="D18" s="8">
        <v>145109</v>
      </c>
      <c r="E18" s="9">
        <v>2535759</v>
      </c>
      <c r="F18" s="10">
        <v>25.5</v>
      </c>
      <c r="G18" s="13">
        <v>93.7</v>
      </c>
      <c r="H18" s="12">
        <v>17.5</v>
      </c>
      <c r="I18" s="18">
        <v>2009</v>
      </c>
      <c r="J18" s="25">
        <f t="shared" si="0"/>
        <v>6.2999999999999973E-2</v>
      </c>
      <c r="K18" s="16">
        <f t="shared" si="1"/>
        <v>7.9000000000000056E-2</v>
      </c>
      <c r="L18" s="16">
        <f t="shared" si="2"/>
        <v>0.11200000000000003</v>
      </c>
    </row>
    <row r="19" spans="1:12" ht="18" customHeight="1" x14ac:dyDescent="0.15">
      <c r="A19" s="30" t="s">
        <v>8</v>
      </c>
      <c r="B19" s="30"/>
      <c r="C19" s="18">
        <v>2010</v>
      </c>
      <c r="D19" s="8">
        <v>136978</v>
      </c>
      <c r="E19" s="9">
        <v>2421364</v>
      </c>
      <c r="F19" s="10">
        <v>24.1</v>
      </c>
      <c r="G19" s="13">
        <v>94.4</v>
      </c>
      <c r="H19" s="12">
        <v>17.7</v>
      </c>
      <c r="I19" s="18">
        <v>2010</v>
      </c>
      <c r="J19" s="25">
        <f t="shared" si="0"/>
        <v>5.5999999999999946E-2</v>
      </c>
      <c r="K19" s="16">
        <f t="shared" si="1"/>
        <v>6.7000000000000032E-2</v>
      </c>
      <c r="L19" s="16">
        <f t="shared" si="2"/>
        <v>9.5999999999999946E-2</v>
      </c>
    </row>
    <row r="20" spans="1:12" ht="18" customHeight="1" x14ac:dyDescent="0.15">
      <c r="A20" s="30" t="s">
        <v>8</v>
      </c>
      <c r="B20" s="30"/>
      <c r="C20" s="18">
        <v>2011</v>
      </c>
      <c r="D20" s="8">
        <v>130986</v>
      </c>
      <c r="E20" s="9">
        <v>2403881</v>
      </c>
      <c r="F20" s="10">
        <v>23</v>
      </c>
      <c r="G20" s="13">
        <v>95.6</v>
      </c>
      <c r="H20" s="12">
        <v>18.399999999999999</v>
      </c>
      <c r="I20" s="18">
        <v>2011</v>
      </c>
      <c r="J20" s="25">
        <f t="shared" si="0"/>
        <v>4.400000000000006E-2</v>
      </c>
      <c r="K20" s="16">
        <f t="shared" si="1"/>
        <v>5.0999999999999941E-2</v>
      </c>
      <c r="L20" s="16">
        <f t="shared" si="2"/>
        <v>7.4000000000000052E-2</v>
      </c>
    </row>
    <row r="21" spans="1:12" ht="18" customHeight="1" x14ac:dyDescent="0.15">
      <c r="A21" s="30" t="s">
        <v>8</v>
      </c>
      <c r="B21" s="30"/>
      <c r="C21" s="18">
        <v>2012</v>
      </c>
      <c r="D21" s="8">
        <v>125354</v>
      </c>
      <c r="E21" s="9">
        <v>2399386</v>
      </c>
      <c r="F21" s="10">
        <v>22</v>
      </c>
      <c r="G21" s="13">
        <v>95.7</v>
      </c>
      <c r="H21" s="12">
        <v>19.100000000000001</v>
      </c>
      <c r="I21" s="18">
        <v>2012</v>
      </c>
      <c r="J21" s="25">
        <f t="shared" si="0"/>
        <v>4.2999999999999969E-2</v>
      </c>
      <c r="K21" s="16">
        <f t="shared" si="1"/>
        <v>4.200000000000003E-2</v>
      </c>
      <c r="L21" s="16">
        <f t="shared" si="2"/>
        <v>5.700000000000003E-2</v>
      </c>
    </row>
    <row r="22" spans="1:12" ht="18" customHeight="1" x14ac:dyDescent="0.15">
      <c r="A22" s="30" t="s">
        <v>8</v>
      </c>
      <c r="B22" s="30"/>
      <c r="C22" s="18">
        <v>2013</v>
      </c>
      <c r="D22" s="8">
        <v>120593</v>
      </c>
      <c r="E22" s="9">
        <v>2383994</v>
      </c>
      <c r="F22" s="10">
        <v>21.2</v>
      </c>
      <c r="G22" s="13">
        <v>96.2</v>
      </c>
      <c r="H22" s="12">
        <v>19.8</v>
      </c>
      <c r="I22" s="18">
        <v>2013</v>
      </c>
      <c r="J22" s="25">
        <f t="shared" si="0"/>
        <v>3.7999999999999971E-2</v>
      </c>
      <c r="K22" s="16">
        <f t="shared" si="1"/>
        <v>4.400000000000006E-2</v>
      </c>
      <c r="L22" s="16">
        <f t="shared" si="2"/>
        <v>5.4000000000000055E-2</v>
      </c>
    </row>
    <row r="23" spans="1:12" ht="18" customHeight="1" x14ac:dyDescent="0.15">
      <c r="A23" s="30" t="s">
        <v>8</v>
      </c>
      <c r="B23" s="30"/>
      <c r="C23" s="18">
        <v>2014</v>
      </c>
      <c r="D23" s="8">
        <v>115619</v>
      </c>
      <c r="E23" s="9">
        <v>2372009</v>
      </c>
      <c r="F23" s="10">
        <v>20.3</v>
      </c>
      <c r="G23" s="13">
        <v>95.9</v>
      </c>
      <c r="H23" s="12">
        <v>20.5</v>
      </c>
      <c r="I23" s="18">
        <v>2014</v>
      </c>
      <c r="J23" s="25">
        <f t="shared" si="0"/>
        <v>4.0999999999999946E-2</v>
      </c>
      <c r="K23" s="16">
        <f t="shared" si="1"/>
        <v>4.0999999999999946E-2</v>
      </c>
      <c r="L23" s="16">
        <f t="shared" si="2"/>
        <v>0.06</v>
      </c>
    </row>
    <row r="24" spans="1:12" ht="18" customHeight="1" x14ac:dyDescent="0.15">
      <c r="A24" s="30" t="s">
        <v>8</v>
      </c>
      <c r="B24" s="30"/>
      <c r="C24" s="18">
        <v>2015</v>
      </c>
      <c r="D24" s="8">
        <v>111183</v>
      </c>
      <c r="E24" s="9">
        <v>2355817</v>
      </c>
      <c r="F24" s="10">
        <v>19.5</v>
      </c>
      <c r="G24" s="13">
        <v>96.2</v>
      </c>
      <c r="H24" s="12">
        <v>21.2</v>
      </c>
      <c r="I24" s="18">
        <v>2015</v>
      </c>
      <c r="J24" s="25">
        <f t="shared" si="0"/>
        <v>3.7999999999999971E-2</v>
      </c>
      <c r="K24" s="16">
        <f t="shared" si="1"/>
        <v>4.2999999999999969E-2</v>
      </c>
      <c r="L24" s="16">
        <f t="shared" si="2"/>
        <v>5.5E-2</v>
      </c>
    </row>
    <row r="25" spans="1:12" ht="18" customHeight="1" x14ac:dyDescent="0.15">
      <c r="A25" s="30" t="s">
        <v>8</v>
      </c>
      <c r="B25" s="30"/>
      <c r="C25" s="18">
        <v>2016</v>
      </c>
      <c r="D25" s="8">
        <v>106785</v>
      </c>
      <c r="E25" s="9">
        <v>2339019</v>
      </c>
      <c r="F25" s="10">
        <v>18.8</v>
      </c>
      <c r="G25" s="13">
        <v>96</v>
      </c>
      <c r="H25" s="12">
        <v>21.9</v>
      </c>
      <c r="I25" s="18">
        <v>2016</v>
      </c>
      <c r="J25" s="25">
        <f t="shared" si="0"/>
        <v>0.04</v>
      </c>
      <c r="K25" s="16">
        <f t="shared" si="1"/>
        <v>4.2999999999999969E-2</v>
      </c>
      <c r="L25" s="16">
        <f t="shared" si="2"/>
        <v>5.2000000000000025E-2</v>
      </c>
    </row>
    <row r="26" spans="1:12" ht="18" customHeight="1" x14ac:dyDescent="0.15">
      <c r="A26" s="30" t="s">
        <v>8</v>
      </c>
      <c r="B26" s="30"/>
      <c r="C26" s="18">
        <v>2017</v>
      </c>
      <c r="D26" s="8">
        <v>102384</v>
      </c>
      <c r="E26" s="9">
        <v>2323824</v>
      </c>
      <c r="F26" s="10">
        <v>18</v>
      </c>
      <c r="G26" s="13">
        <v>95.9</v>
      </c>
      <c r="H26" s="12">
        <v>22.7</v>
      </c>
      <c r="I26" s="18">
        <v>2017</v>
      </c>
      <c r="J26" s="25">
        <f t="shared" si="0"/>
        <v>4.0999999999999946E-2</v>
      </c>
      <c r="K26" s="16">
        <f t="shared" si="1"/>
        <v>4.2999999999999969E-2</v>
      </c>
      <c r="L26" s="16">
        <f t="shared" si="2"/>
        <v>5.2999999999999971E-2</v>
      </c>
    </row>
    <row r="27" spans="1:12" ht="18" customHeight="1" x14ac:dyDescent="0.15">
      <c r="A27" s="30" t="s">
        <v>8</v>
      </c>
      <c r="B27" s="30"/>
      <c r="C27" s="18">
        <v>2018</v>
      </c>
      <c r="D27" s="8">
        <v>98046</v>
      </c>
      <c r="E27" s="9">
        <v>2299788</v>
      </c>
      <c r="F27" s="10">
        <v>17.2</v>
      </c>
      <c r="G27" s="13">
        <v>95.8</v>
      </c>
      <c r="H27" s="12">
        <v>23.5</v>
      </c>
      <c r="I27" s="18">
        <v>2018</v>
      </c>
      <c r="J27" s="25">
        <f t="shared" si="0"/>
        <v>4.200000000000003E-2</v>
      </c>
      <c r="K27" s="16">
        <f t="shared" si="1"/>
        <v>4.7999999999999973E-2</v>
      </c>
      <c r="L27" s="16">
        <f t="shared" si="2"/>
        <v>5.2000000000000025E-2</v>
      </c>
    </row>
    <row r="28" spans="1:12" ht="18" customHeight="1" x14ac:dyDescent="0.15">
      <c r="A28" s="30" t="s">
        <v>8</v>
      </c>
      <c r="B28" s="30"/>
      <c r="C28" s="18">
        <v>2019</v>
      </c>
      <c r="D28" s="8">
        <v>94357</v>
      </c>
      <c r="E28" s="9">
        <v>2254351</v>
      </c>
      <c r="F28" s="10">
        <v>16.600000000000001</v>
      </c>
      <c r="G28" s="13">
        <v>96.2</v>
      </c>
      <c r="H28" s="12">
        <v>23.9</v>
      </c>
      <c r="I28" s="18">
        <v>2019</v>
      </c>
      <c r="J28" s="25">
        <f t="shared" si="0"/>
        <v>3.7999999999999971E-2</v>
      </c>
      <c r="K28" s="16">
        <f t="shared" si="1"/>
        <v>4.2999999999999969E-2</v>
      </c>
      <c r="L28" s="16">
        <f t="shared" si="2"/>
        <v>5.2999999999999971E-2</v>
      </c>
    </row>
    <row r="29" spans="1:12" ht="18" customHeight="1" x14ac:dyDescent="0.15">
      <c r="A29" s="30" t="s">
        <v>8</v>
      </c>
      <c r="B29" s="30"/>
      <c r="C29" s="18">
        <v>2020</v>
      </c>
      <c r="D29" s="8">
        <v>89876</v>
      </c>
      <c r="E29" s="9">
        <v>2195534</v>
      </c>
      <c r="F29" s="10">
        <v>15.8</v>
      </c>
      <c r="G29" s="13">
        <v>95.3</v>
      </c>
      <c r="H29" s="12">
        <v>24.4</v>
      </c>
      <c r="I29" s="18">
        <v>2020</v>
      </c>
      <c r="J29" s="25">
        <f t="shared" si="0"/>
        <v>4.7000000000000028E-2</v>
      </c>
      <c r="K29" s="16">
        <f t="shared" si="1"/>
        <v>4.9000000000000057E-2</v>
      </c>
      <c r="L29" s="16">
        <f t="shared" si="2"/>
        <v>6.0999999999999943E-2</v>
      </c>
    </row>
    <row r="30" spans="1:12" ht="36.75" customHeight="1" x14ac:dyDescent="0.15">
      <c r="A30" s="31" t="s">
        <v>10</v>
      </c>
      <c r="B30" s="31"/>
      <c r="C30" s="22"/>
      <c r="D30" s="6"/>
      <c r="E30" s="6"/>
      <c r="F30" s="6"/>
      <c r="G30" s="6"/>
      <c r="H30" s="6"/>
      <c r="I30" s="22"/>
    </row>
    <row r="31" spans="1:12" ht="23.5" customHeight="1" x14ac:dyDescent="0.15">
      <c r="A31" s="14" t="s">
        <v>11</v>
      </c>
      <c r="B31" s="11" t="s">
        <v>8</v>
      </c>
      <c r="C31" s="18">
        <v>1995</v>
      </c>
      <c r="D31" s="15"/>
      <c r="E31" s="15"/>
      <c r="F31" s="15"/>
      <c r="G31" s="15"/>
      <c r="H31" s="15"/>
      <c r="I31" s="18">
        <v>1995</v>
      </c>
    </row>
    <row r="32" spans="1:12" ht="22.5" customHeight="1" x14ac:dyDescent="0.15">
      <c r="A32" s="15"/>
      <c r="B32" s="11" t="s">
        <v>8</v>
      </c>
      <c r="C32" s="18">
        <v>1995</v>
      </c>
      <c r="D32" s="8">
        <v>604415</v>
      </c>
      <c r="E32" s="9">
        <v>4372481</v>
      </c>
      <c r="F32" s="10">
        <v>100</v>
      </c>
      <c r="G32" s="11" t="s">
        <v>9</v>
      </c>
      <c r="H32" s="12">
        <v>7.2</v>
      </c>
      <c r="I32" s="18">
        <v>1995</v>
      </c>
    </row>
    <row r="33" spans="1:10" ht="18" customHeight="1" x14ac:dyDescent="0.15">
      <c r="A33" s="15"/>
      <c r="B33" s="11" t="s">
        <v>8</v>
      </c>
      <c r="C33" s="18">
        <v>1996</v>
      </c>
      <c r="D33" s="8">
        <v>476551</v>
      </c>
      <c r="E33" s="9">
        <v>4318303</v>
      </c>
      <c r="F33" s="10">
        <v>78.8</v>
      </c>
      <c r="G33" s="13">
        <v>78.8</v>
      </c>
      <c r="H33" s="12">
        <v>9.1</v>
      </c>
      <c r="I33" s="18">
        <v>1996</v>
      </c>
      <c r="J33" s="16">
        <f>(100-G33)/100</f>
        <v>0.21200000000000002</v>
      </c>
    </row>
    <row r="34" spans="1:10" ht="18" customHeight="1" x14ac:dyDescent="0.15">
      <c r="A34" s="15"/>
      <c r="B34" s="11" t="s">
        <v>8</v>
      </c>
      <c r="C34" s="18">
        <v>1997</v>
      </c>
      <c r="D34" s="8">
        <v>410336</v>
      </c>
      <c r="E34" s="9">
        <v>4269975</v>
      </c>
      <c r="F34" s="10">
        <v>67.900000000000006</v>
      </c>
      <c r="G34" s="13">
        <v>86.1</v>
      </c>
      <c r="H34" s="12">
        <v>10.4</v>
      </c>
      <c r="I34" s="18">
        <v>1997</v>
      </c>
      <c r="J34" s="16">
        <f t="shared" ref="J34:J57" si="3">(100-G34)/100</f>
        <v>0.13900000000000007</v>
      </c>
    </row>
    <row r="35" spans="1:10" ht="18" customHeight="1" x14ac:dyDescent="0.15">
      <c r="A35" s="15"/>
      <c r="B35" s="11" t="s">
        <v>8</v>
      </c>
      <c r="C35" s="18">
        <v>1998</v>
      </c>
      <c r="D35" s="8">
        <v>361618</v>
      </c>
      <c r="E35" s="9">
        <v>4178731</v>
      </c>
      <c r="F35" s="10">
        <v>59.8</v>
      </c>
      <c r="G35" s="13">
        <v>88.1</v>
      </c>
      <c r="H35" s="12">
        <v>11.6</v>
      </c>
      <c r="I35" s="18">
        <v>1998</v>
      </c>
      <c r="J35" s="16">
        <f t="shared" si="3"/>
        <v>0.11900000000000005</v>
      </c>
    </row>
    <row r="36" spans="1:10" ht="18" customHeight="1" x14ac:dyDescent="0.15">
      <c r="A36" s="15"/>
      <c r="B36" s="11" t="s">
        <v>8</v>
      </c>
      <c r="C36" s="18">
        <v>1999</v>
      </c>
      <c r="D36" s="8">
        <v>326825</v>
      </c>
      <c r="E36" s="9">
        <v>4078358</v>
      </c>
      <c r="F36" s="10">
        <v>54.1</v>
      </c>
      <c r="G36" s="13">
        <v>90.4</v>
      </c>
      <c r="H36" s="12">
        <v>12.5</v>
      </c>
      <c r="I36" s="18">
        <v>1999</v>
      </c>
      <c r="J36" s="16">
        <f t="shared" si="3"/>
        <v>9.5999999999999946E-2</v>
      </c>
    </row>
    <row r="37" spans="1:10" ht="18" customHeight="1" x14ac:dyDescent="0.15">
      <c r="A37" s="15"/>
      <c r="B37" s="11" t="s">
        <v>8</v>
      </c>
      <c r="C37" s="18">
        <v>2000</v>
      </c>
      <c r="D37" s="8">
        <v>295171</v>
      </c>
      <c r="E37" s="9">
        <v>4003473</v>
      </c>
      <c r="F37" s="10">
        <v>48.8</v>
      </c>
      <c r="G37" s="13">
        <v>90.3</v>
      </c>
      <c r="H37" s="12">
        <v>13.6</v>
      </c>
      <c r="I37" s="18">
        <v>2000</v>
      </c>
      <c r="J37" s="16">
        <f t="shared" si="3"/>
        <v>9.7000000000000031E-2</v>
      </c>
    </row>
    <row r="38" spans="1:10" ht="18" customHeight="1" x14ac:dyDescent="0.15">
      <c r="A38" s="15"/>
      <c r="B38" s="11" t="s">
        <v>8</v>
      </c>
      <c r="C38" s="18">
        <v>2001</v>
      </c>
      <c r="D38" s="8">
        <v>268146</v>
      </c>
      <c r="E38" s="9">
        <v>3836718</v>
      </c>
      <c r="F38" s="10">
        <v>44.4</v>
      </c>
      <c r="G38" s="13">
        <v>90.8</v>
      </c>
      <c r="H38" s="12">
        <v>14.3</v>
      </c>
      <c r="I38" s="18">
        <v>2001</v>
      </c>
      <c r="J38" s="16">
        <f t="shared" si="3"/>
        <v>9.2000000000000026E-2</v>
      </c>
    </row>
    <row r="39" spans="1:10" ht="18" customHeight="1" x14ac:dyDescent="0.15">
      <c r="A39" s="15"/>
      <c r="B39" s="11" t="s">
        <v>8</v>
      </c>
      <c r="C39" s="18">
        <v>2002</v>
      </c>
      <c r="D39" s="8">
        <v>246242</v>
      </c>
      <c r="E39" s="9">
        <v>3541478</v>
      </c>
      <c r="F39" s="10">
        <v>40.700000000000003</v>
      </c>
      <c r="G39" s="13">
        <v>91.8</v>
      </c>
      <c r="H39" s="12">
        <v>14.4</v>
      </c>
      <c r="I39" s="18">
        <v>2002</v>
      </c>
      <c r="J39" s="16">
        <f t="shared" si="3"/>
        <v>8.2000000000000031E-2</v>
      </c>
    </row>
    <row r="40" spans="1:10" ht="18" customHeight="1" x14ac:dyDescent="0.15">
      <c r="A40" s="15"/>
      <c r="B40" s="11" t="s">
        <v>8</v>
      </c>
      <c r="C40" s="18">
        <v>2003</v>
      </c>
      <c r="D40" s="8">
        <v>229526</v>
      </c>
      <c r="E40" s="9">
        <v>3361657</v>
      </c>
      <c r="F40" s="10">
        <v>38</v>
      </c>
      <c r="G40" s="13">
        <v>93.2</v>
      </c>
      <c r="H40" s="12">
        <v>14.6</v>
      </c>
      <c r="I40" s="18">
        <v>2003</v>
      </c>
      <c r="J40" s="16">
        <f t="shared" si="3"/>
        <v>6.7999999999999977E-2</v>
      </c>
    </row>
    <row r="41" spans="1:10" ht="18" customHeight="1" x14ac:dyDescent="0.15">
      <c r="A41" s="15"/>
      <c r="B41" s="11" t="s">
        <v>8</v>
      </c>
      <c r="C41" s="18">
        <v>2004</v>
      </c>
      <c r="D41" s="8">
        <v>215477</v>
      </c>
      <c r="E41" s="9">
        <v>3274763</v>
      </c>
      <c r="F41" s="10">
        <v>35.700000000000003</v>
      </c>
      <c r="G41" s="13">
        <v>93.9</v>
      </c>
      <c r="H41" s="12">
        <v>15.2</v>
      </c>
      <c r="I41" s="18">
        <v>2004</v>
      </c>
      <c r="J41" s="16">
        <f t="shared" si="3"/>
        <v>6.0999999999999943E-2</v>
      </c>
    </row>
    <row r="42" spans="1:10" ht="18" customHeight="1" x14ac:dyDescent="0.15">
      <c r="A42" s="15"/>
      <c r="B42" s="11" t="s">
        <v>8</v>
      </c>
      <c r="C42" s="18">
        <v>2005</v>
      </c>
      <c r="D42" s="8">
        <v>201976</v>
      </c>
      <c r="E42" s="9">
        <v>3199890</v>
      </c>
      <c r="F42" s="10">
        <v>33.4</v>
      </c>
      <c r="G42" s="13">
        <v>93.7</v>
      </c>
      <c r="H42" s="12">
        <v>15.8</v>
      </c>
      <c r="I42" s="18">
        <v>2005</v>
      </c>
      <c r="J42" s="16">
        <f t="shared" si="3"/>
        <v>6.2999999999999973E-2</v>
      </c>
    </row>
    <row r="43" spans="1:10" ht="18" customHeight="1" x14ac:dyDescent="0.15">
      <c r="A43" s="15"/>
      <c r="B43" s="11" t="s">
        <v>8</v>
      </c>
      <c r="C43" s="18">
        <v>2006</v>
      </c>
      <c r="D43" s="8">
        <v>191065</v>
      </c>
      <c r="E43" s="9">
        <v>3162982</v>
      </c>
      <c r="F43" s="10">
        <v>31.6</v>
      </c>
      <c r="G43" s="13">
        <v>94.6</v>
      </c>
      <c r="H43" s="12">
        <v>16.600000000000001</v>
      </c>
      <c r="I43" s="18">
        <v>2006</v>
      </c>
      <c r="J43" s="16">
        <f t="shared" si="3"/>
        <v>5.4000000000000055E-2</v>
      </c>
    </row>
    <row r="44" spans="1:10" ht="18" customHeight="1" x14ac:dyDescent="0.15">
      <c r="A44" s="15"/>
      <c r="B44" s="11" t="s">
        <v>8</v>
      </c>
      <c r="C44" s="18">
        <v>2007</v>
      </c>
      <c r="D44" s="8">
        <v>180774</v>
      </c>
      <c r="E44" s="9">
        <v>3088012</v>
      </c>
      <c r="F44" s="10">
        <v>29.9</v>
      </c>
      <c r="G44" s="13">
        <v>94.6</v>
      </c>
      <c r="H44" s="12">
        <v>17.100000000000001</v>
      </c>
      <c r="I44" s="18">
        <v>2007</v>
      </c>
      <c r="J44" s="16">
        <f t="shared" si="3"/>
        <v>5.4000000000000055E-2</v>
      </c>
    </row>
    <row r="45" spans="1:10" ht="18" customHeight="1" x14ac:dyDescent="0.15">
      <c r="A45" s="15"/>
      <c r="B45" s="11" t="s">
        <v>8</v>
      </c>
      <c r="C45" s="18">
        <v>2008</v>
      </c>
      <c r="D45" s="8">
        <v>171477</v>
      </c>
      <c r="E45" s="9">
        <v>2994604</v>
      </c>
      <c r="F45" s="10">
        <v>28.4</v>
      </c>
      <c r="G45" s="13">
        <v>94.9</v>
      </c>
      <c r="H45" s="12">
        <v>17.5</v>
      </c>
      <c r="I45" s="18">
        <v>2008</v>
      </c>
      <c r="J45" s="16">
        <f t="shared" si="3"/>
        <v>5.0999999999999941E-2</v>
      </c>
    </row>
    <row r="46" spans="1:10" ht="18" customHeight="1" x14ac:dyDescent="0.15">
      <c r="A46" s="15"/>
      <c r="B46" s="11" t="s">
        <v>8</v>
      </c>
      <c r="C46" s="18">
        <v>2009</v>
      </c>
      <c r="D46" s="8">
        <v>160618</v>
      </c>
      <c r="E46" s="9">
        <v>2741490</v>
      </c>
      <c r="F46" s="10">
        <v>26.6</v>
      </c>
      <c r="G46" s="13">
        <v>93.7</v>
      </c>
      <c r="H46" s="12">
        <v>17.100000000000001</v>
      </c>
      <c r="I46" s="18">
        <v>2009</v>
      </c>
      <c r="J46" s="16">
        <f t="shared" si="3"/>
        <v>6.2999999999999973E-2</v>
      </c>
    </row>
    <row r="47" spans="1:10" ht="18" customHeight="1" x14ac:dyDescent="0.15">
      <c r="A47" s="15"/>
      <c r="B47" s="11" t="s">
        <v>8</v>
      </c>
      <c r="C47" s="18">
        <v>2010</v>
      </c>
      <c r="D47" s="8">
        <v>151822</v>
      </c>
      <c r="E47" s="9">
        <v>2618042</v>
      </c>
      <c r="F47" s="10">
        <v>25.1</v>
      </c>
      <c r="G47" s="13">
        <v>94.5</v>
      </c>
      <c r="H47" s="12">
        <v>17.2</v>
      </c>
      <c r="I47" s="18">
        <v>2010</v>
      </c>
      <c r="J47" s="16">
        <f t="shared" si="3"/>
        <v>5.5E-2</v>
      </c>
    </row>
    <row r="48" spans="1:10" ht="18" customHeight="1" x14ac:dyDescent="0.15">
      <c r="A48" s="15"/>
      <c r="B48" s="11" t="s">
        <v>8</v>
      </c>
      <c r="C48" s="18">
        <v>2011</v>
      </c>
      <c r="D48" s="8">
        <v>145015</v>
      </c>
      <c r="E48" s="9">
        <v>2602835</v>
      </c>
      <c r="F48" s="10">
        <v>24</v>
      </c>
      <c r="G48" s="13">
        <v>95.5</v>
      </c>
      <c r="H48" s="12">
        <v>17.899999999999999</v>
      </c>
      <c r="I48" s="18">
        <v>2011</v>
      </c>
      <c r="J48" s="16">
        <f t="shared" si="3"/>
        <v>4.4999999999999998E-2</v>
      </c>
    </row>
    <row r="49" spans="1:10" ht="18" customHeight="1" x14ac:dyDescent="0.15">
      <c r="A49" s="15"/>
      <c r="B49" s="11" t="s">
        <v>8</v>
      </c>
      <c r="C49" s="18">
        <v>2012</v>
      </c>
      <c r="D49" s="8">
        <v>139196</v>
      </c>
      <c r="E49" s="9">
        <v>2583414</v>
      </c>
      <c r="F49" s="10">
        <v>23</v>
      </c>
      <c r="G49" s="13">
        <v>96</v>
      </c>
      <c r="H49" s="12">
        <v>18.600000000000001</v>
      </c>
      <c r="I49" s="18">
        <v>2012</v>
      </c>
      <c r="J49" s="16">
        <f t="shared" si="3"/>
        <v>0.04</v>
      </c>
    </row>
    <row r="50" spans="1:10" ht="18" customHeight="1" x14ac:dyDescent="0.15">
      <c r="A50" s="15"/>
      <c r="B50" s="11" t="s">
        <v>8</v>
      </c>
      <c r="C50" s="18">
        <v>2013</v>
      </c>
      <c r="D50" s="8">
        <v>133907</v>
      </c>
      <c r="E50" s="9">
        <v>2567440</v>
      </c>
      <c r="F50" s="10">
        <v>22.2</v>
      </c>
      <c r="G50" s="13">
        <v>96.2</v>
      </c>
      <c r="H50" s="12">
        <v>19.2</v>
      </c>
      <c r="I50" s="18">
        <v>2013</v>
      </c>
      <c r="J50" s="16">
        <f t="shared" si="3"/>
        <v>3.7999999999999971E-2</v>
      </c>
    </row>
    <row r="51" spans="1:10" ht="18" customHeight="1" x14ac:dyDescent="0.15">
      <c r="A51" s="15"/>
      <c r="B51" s="11" t="s">
        <v>8</v>
      </c>
      <c r="C51" s="18">
        <v>2014</v>
      </c>
      <c r="D51" s="8">
        <v>128768</v>
      </c>
      <c r="E51" s="9">
        <v>2521791</v>
      </c>
      <c r="F51" s="10">
        <v>21.3</v>
      </c>
      <c r="G51" s="13">
        <v>96.2</v>
      </c>
      <c r="H51" s="12">
        <v>19.600000000000001</v>
      </c>
      <c r="I51" s="18">
        <v>2014</v>
      </c>
      <c r="J51" s="16">
        <f t="shared" si="3"/>
        <v>3.7999999999999971E-2</v>
      </c>
    </row>
    <row r="52" spans="1:10" ht="18" customHeight="1" x14ac:dyDescent="0.15">
      <c r="A52" s="15"/>
      <c r="B52" s="11" t="s">
        <v>8</v>
      </c>
      <c r="C52" s="18">
        <v>2015</v>
      </c>
      <c r="D52" s="8">
        <v>123537</v>
      </c>
      <c r="E52" s="9">
        <v>2504036</v>
      </c>
      <c r="F52" s="10">
        <v>20.399999999999999</v>
      </c>
      <c r="G52" s="13">
        <v>95.9</v>
      </c>
      <c r="H52" s="12">
        <v>20.3</v>
      </c>
      <c r="I52" s="18">
        <v>2015</v>
      </c>
      <c r="J52" s="16">
        <f t="shared" si="3"/>
        <v>4.0999999999999946E-2</v>
      </c>
    </row>
    <row r="53" spans="1:10" ht="18" customHeight="1" x14ac:dyDescent="0.15">
      <c r="A53" s="15"/>
      <c r="B53" s="11" t="s">
        <v>8</v>
      </c>
      <c r="C53" s="18">
        <v>2016</v>
      </c>
      <c r="D53" s="8">
        <v>118660</v>
      </c>
      <c r="E53" s="9">
        <v>2480841</v>
      </c>
      <c r="F53" s="10">
        <v>19.600000000000001</v>
      </c>
      <c r="G53" s="13">
        <v>96.1</v>
      </c>
      <c r="H53" s="12">
        <v>20.9</v>
      </c>
      <c r="I53" s="18">
        <v>2016</v>
      </c>
      <c r="J53" s="16">
        <f t="shared" si="3"/>
        <v>3.9000000000000055E-2</v>
      </c>
    </row>
    <row r="54" spans="1:10" ht="18" customHeight="1" x14ac:dyDescent="0.15">
      <c r="A54" s="15"/>
      <c r="B54" s="11" t="s">
        <v>8</v>
      </c>
      <c r="C54" s="18">
        <v>2017</v>
      </c>
      <c r="D54" s="8">
        <v>113860</v>
      </c>
      <c r="E54" s="9">
        <v>2437727</v>
      </c>
      <c r="F54" s="10">
        <v>18.8</v>
      </c>
      <c r="G54" s="13">
        <v>96</v>
      </c>
      <c r="H54" s="12">
        <v>21.4</v>
      </c>
      <c r="I54" s="18">
        <v>2017</v>
      </c>
      <c r="J54" s="16">
        <f t="shared" si="3"/>
        <v>0.04</v>
      </c>
    </row>
    <row r="55" spans="1:10" ht="18" customHeight="1" x14ac:dyDescent="0.15">
      <c r="A55" s="15"/>
      <c r="B55" s="11" t="s">
        <v>8</v>
      </c>
      <c r="C55" s="18">
        <v>2018</v>
      </c>
      <c r="D55" s="8">
        <v>109128</v>
      </c>
      <c r="E55" s="9">
        <v>2411960</v>
      </c>
      <c r="F55" s="10">
        <v>18.100000000000001</v>
      </c>
      <c r="G55" s="13">
        <v>95.8</v>
      </c>
      <c r="H55" s="12">
        <v>22.1</v>
      </c>
      <c r="I55" s="18">
        <v>2018</v>
      </c>
      <c r="J55" s="16">
        <f t="shared" si="3"/>
        <v>4.200000000000003E-2</v>
      </c>
    </row>
    <row r="56" spans="1:10" ht="18" customHeight="1" x14ac:dyDescent="0.15">
      <c r="A56" s="15"/>
      <c r="B56" s="11" t="s">
        <v>8</v>
      </c>
      <c r="C56" s="18">
        <v>2019</v>
      </c>
      <c r="D56" s="8">
        <v>104719</v>
      </c>
      <c r="E56" s="9">
        <v>2378546</v>
      </c>
      <c r="F56" s="10">
        <v>17.3</v>
      </c>
      <c r="G56" s="13">
        <v>96</v>
      </c>
      <c r="H56" s="12">
        <v>22.7</v>
      </c>
      <c r="I56" s="18">
        <v>2019</v>
      </c>
      <c r="J56" s="16">
        <f t="shared" si="3"/>
        <v>0.04</v>
      </c>
    </row>
    <row r="57" spans="1:10" ht="18" customHeight="1" x14ac:dyDescent="0.15">
      <c r="A57" s="15"/>
      <c r="B57" s="11" t="s">
        <v>8</v>
      </c>
      <c r="C57" s="18">
        <v>2020</v>
      </c>
      <c r="D57" s="8">
        <v>99930</v>
      </c>
      <c r="E57" s="9">
        <v>2308447</v>
      </c>
      <c r="F57" s="10">
        <v>16.5</v>
      </c>
      <c r="G57" s="13">
        <v>95.4</v>
      </c>
      <c r="H57" s="12">
        <v>23.1</v>
      </c>
      <c r="I57" s="18">
        <v>2020</v>
      </c>
      <c r="J57" s="16">
        <f t="shared" si="3"/>
        <v>4.5999999999999944E-2</v>
      </c>
    </row>
    <row r="58" spans="1:10" ht="54.75" customHeight="1" x14ac:dyDescent="0.2">
      <c r="A58" s="31" t="s">
        <v>7</v>
      </c>
      <c r="B58" s="31"/>
      <c r="C58" s="23">
        <v>1996</v>
      </c>
      <c r="D58" s="3"/>
      <c r="E58" s="3"/>
      <c r="F58" s="3"/>
      <c r="G58" s="3"/>
      <c r="H58" s="3"/>
      <c r="I58" s="23">
        <v>1996</v>
      </c>
    </row>
    <row r="59" spans="1:10" ht="22.5" customHeight="1" x14ac:dyDescent="0.15">
      <c r="A59" s="15"/>
      <c r="B59" s="11" t="s">
        <v>8</v>
      </c>
      <c r="C59" s="18">
        <v>1996</v>
      </c>
      <c r="D59" s="8">
        <v>609638</v>
      </c>
      <c r="E59" s="9">
        <v>4376545</v>
      </c>
      <c r="F59" s="10">
        <v>100</v>
      </c>
      <c r="G59" s="11" t="s">
        <v>9</v>
      </c>
      <c r="H59" s="12">
        <v>7.2</v>
      </c>
      <c r="I59" s="18">
        <v>1996</v>
      </c>
    </row>
    <row r="60" spans="1:10" ht="18" customHeight="1" x14ac:dyDescent="0.15">
      <c r="A60" s="15"/>
      <c r="B60" s="11" t="s">
        <v>8</v>
      </c>
      <c r="C60" s="18">
        <v>1997</v>
      </c>
      <c r="D60" s="8">
        <v>476797</v>
      </c>
      <c r="E60" s="9">
        <v>4329770</v>
      </c>
      <c r="F60" s="10">
        <v>78.2</v>
      </c>
      <c r="G60" s="13">
        <v>78.2</v>
      </c>
      <c r="H60" s="12">
        <v>9.1</v>
      </c>
      <c r="I60" s="18">
        <v>1997</v>
      </c>
      <c r="J60" s="16">
        <f t="shared" ref="J60:J83" si="4">(100-G60)/100</f>
        <v>0.21799999999999997</v>
      </c>
    </row>
    <row r="61" spans="1:10" ht="18" customHeight="1" x14ac:dyDescent="0.15">
      <c r="A61" s="15"/>
      <c r="B61" s="11" t="s">
        <v>8</v>
      </c>
      <c r="C61" s="18">
        <v>1998</v>
      </c>
      <c r="D61" s="8">
        <v>408018</v>
      </c>
      <c r="E61" s="9">
        <v>4248705</v>
      </c>
      <c r="F61" s="10">
        <v>66.900000000000006</v>
      </c>
      <c r="G61" s="13">
        <v>85.6</v>
      </c>
      <c r="H61" s="12">
        <v>10.4</v>
      </c>
      <c r="I61" s="18">
        <v>1998</v>
      </c>
      <c r="J61" s="16">
        <f t="shared" si="4"/>
        <v>0.14400000000000004</v>
      </c>
    </row>
    <row r="62" spans="1:10" ht="18" customHeight="1" x14ac:dyDescent="0.15">
      <c r="A62" s="15"/>
      <c r="B62" s="11" t="s">
        <v>8</v>
      </c>
      <c r="C62" s="18">
        <v>1999</v>
      </c>
      <c r="D62" s="8">
        <v>363990</v>
      </c>
      <c r="E62" s="9">
        <v>4173926</v>
      </c>
      <c r="F62" s="10">
        <v>59.7</v>
      </c>
      <c r="G62" s="13">
        <v>89.2</v>
      </c>
      <c r="H62" s="12">
        <v>11.5</v>
      </c>
      <c r="I62" s="18">
        <v>1999</v>
      </c>
      <c r="J62" s="16">
        <f t="shared" si="4"/>
        <v>0.10799999999999997</v>
      </c>
    </row>
    <row r="63" spans="1:10" ht="18" customHeight="1" x14ac:dyDescent="0.15">
      <c r="A63" s="15"/>
      <c r="B63" s="11" t="s">
        <v>8</v>
      </c>
      <c r="C63" s="18">
        <v>2000</v>
      </c>
      <c r="D63" s="8">
        <v>325701</v>
      </c>
      <c r="E63" s="9">
        <v>4115688</v>
      </c>
      <c r="F63" s="10">
        <v>53.4</v>
      </c>
      <c r="G63" s="13">
        <v>89.5</v>
      </c>
      <c r="H63" s="12">
        <v>12.6</v>
      </c>
      <c r="I63" s="18">
        <v>2000</v>
      </c>
      <c r="J63" s="16">
        <f t="shared" si="4"/>
        <v>0.105</v>
      </c>
    </row>
    <row r="64" spans="1:10" ht="18" customHeight="1" x14ac:dyDescent="0.15">
      <c r="A64" s="15"/>
      <c r="B64" s="11" t="s">
        <v>8</v>
      </c>
      <c r="C64" s="18">
        <v>2001</v>
      </c>
      <c r="D64" s="8">
        <v>293298</v>
      </c>
      <c r="E64" s="9">
        <v>3940353</v>
      </c>
      <c r="F64" s="10">
        <v>48.1</v>
      </c>
      <c r="G64" s="13">
        <v>90.1</v>
      </c>
      <c r="H64" s="12">
        <v>13.4</v>
      </c>
      <c r="I64" s="18">
        <v>2001</v>
      </c>
      <c r="J64" s="16">
        <f t="shared" si="4"/>
        <v>9.900000000000006E-2</v>
      </c>
    </row>
    <row r="65" spans="1:10" ht="18" customHeight="1" x14ac:dyDescent="0.15">
      <c r="A65" s="15"/>
      <c r="B65" s="11" t="s">
        <v>8</v>
      </c>
      <c r="C65" s="18">
        <v>2002</v>
      </c>
      <c r="D65" s="8">
        <v>267339</v>
      </c>
      <c r="E65" s="9">
        <v>3635089</v>
      </c>
      <c r="F65" s="10">
        <v>43.9</v>
      </c>
      <c r="G65" s="13">
        <v>91.1</v>
      </c>
      <c r="H65" s="12">
        <v>13.6</v>
      </c>
      <c r="I65" s="18">
        <v>2002</v>
      </c>
      <c r="J65" s="16">
        <f t="shared" si="4"/>
        <v>8.9000000000000051E-2</v>
      </c>
    </row>
    <row r="66" spans="1:10" ht="18" customHeight="1" x14ac:dyDescent="0.15">
      <c r="A66" s="15"/>
      <c r="B66" s="11" t="s">
        <v>8</v>
      </c>
      <c r="C66" s="18">
        <v>2003</v>
      </c>
      <c r="D66" s="8">
        <v>246995</v>
      </c>
      <c r="E66" s="9">
        <v>3456646</v>
      </c>
      <c r="F66" s="10">
        <v>40.5</v>
      </c>
      <c r="G66" s="13">
        <v>92.4</v>
      </c>
      <c r="H66" s="12">
        <v>14</v>
      </c>
      <c r="I66" s="18">
        <v>2003</v>
      </c>
      <c r="J66" s="16">
        <f t="shared" si="4"/>
        <v>7.5999999999999943E-2</v>
      </c>
    </row>
    <row r="67" spans="1:10" ht="18" customHeight="1" x14ac:dyDescent="0.15">
      <c r="A67" s="15"/>
      <c r="B67" s="11" t="s">
        <v>8</v>
      </c>
      <c r="C67" s="18">
        <v>2004</v>
      </c>
      <c r="D67" s="8">
        <v>230620</v>
      </c>
      <c r="E67" s="9">
        <v>3363765</v>
      </c>
      <c r="F67" s="10">
        <v>37.799999999999997</v>
      </c>
      <c r="G67" s="13">
        <v>93.4</v>
      </c>
      <c r="H67" s="12">
        <v>14.6</v>
      </c>
      <c r="I67" s="18">
        <v>2004</v>
      </c>
      <c r="J67" s="16">
        <f t="shared" si="4"/>
        <v>6.5999999999999948E-2</v>
      </c>
    </row>
    <row r="68" spans="1:10" ht="18" customHeight="1" x14ac:dyDescent="0.15">
      <c r="A68" s="15"/>
      <c r="B68" s="11" t="s">
        <v>8</v>
      </c>
      <c r="C68" s="18">
        <v>2005</v>
      </c>
      <c r="D68" s="8">
        <v>215725</v>
      </c>
      <c r="E68" s="9">
        <v>3316437</v>
      </c>
      <c r="F68" s="10">
        <v>35.4</v>
      </c>
      <c r="G68" s="13">
        <v>93.5</v>
      </c>
      <c r="H68" s="12">
        <v>15.4</v>
      </c>
      <c r="I68" s="18">
        <v>2005</v>
      </c>
      <c r="J68" s="16">
        <f t="shared" si="4"/>
        <v>6.5000000000000002E-2</v>
      </c>
    </row>
    <row r="69" spans="1:10" ht="18" customHeight="1" x14ac:dyDescent="0.15">
      <c r="A69" s="15"/>
      <c r="B69" s="11" t="s">
        <v>8</v>
      </c>
      <c r="C69" s="18">
        <v>2006</v>
      </c>
      <c r="D69" s="8">
        <v>203390</v>
      </c>
      <c r="E69" s="9">
        <v>3283078</v>
      </c>
      <c r="F69" s="10">
        <v>33.4</v>
      </c>
      <c r="G69" s="13">
        <v>94.3</v>
      </c>
      <c r="H69" s="12">
        <v>16.100000000000001</v>
      </c>
      <c r="I69" s="18">
        <v>2006</v>
      </c>
      <c r="J69" s="16">
        <f t="shared" si="4"/>
        <v>5.700000000000003E-2</v>
      </c>
    </row>
    <row r="70" spans="1:10" ht="18" customHeight="1" x14ac:dyDescent="0.15">
      <c r="A70" s="15"/>
      <c r="B70" s="11" t="s">
        <v>8</v>
      </c>
      <c r="C70" s="18">
        <v>2007</v>
      </c>
      <c r="D70" s="8">
        <v>191924</v>
      </c>
      <c r="E70" s="9">
        <v>3210634</v>
      </c>
      <c r="F70" s="10">
        <v>31.5</v>
      </c>
      <c r="G70" s="13">
        <v>94.4</v>
      </c>
      <c r="H70" s="12">
        <v>16.7</v>
      </c>
      <c r="I70" s="18">
        <v>2007</v>
      </c>
      <c r="J70" s="16">
        <f t="shared" si="4"/>
        <v>5.5999999999999946E-2</v>
      </c>
    </row>
    <row r="71" spans="1:10" ht="18" customHeight="1" x14ac:dyDescent="0.15">
      <c r="A71" s="15"/>
      <c r="B71" s="11" t="s">
        <v>8</v>
      </c>
      <c r="C71" s="18">
        <v>2008</v>
      </c>
      <c r="D71" s="8">
        <v>181330</v>
      </c>
      <c r="E71" s="9">
        <v>3106853</v>
      </c>
      <c r="F71" s="10">
        <v>29.7</v>
      </c>
      <c r="G71" s="13">
        <v>94.5</v>
      </c>
      <c r="H71" s="12">
        <v>17.100000000000001</v>
      </c>
      <c r="I71" s="18">
        <v>2008</v>
      </c>
      <c r="J71" s="16">
        <f t="shared" si="4"/>
        <v>5.5E-2</v>
      </c>
    </row>
    <row r="72" spans="1:10" ht="18" customHeight="1" x14ac:dyDescent="0.15">
      <c r="A72" s="15"/>
      <c r="B72" s="11" t="s">
        <v>8</v>
      </c>
      <c r="C72" s="18">
        <v>2009</v>
      </c>
      <c r="D72" s="8">
        <v>170442</v>
      </c>
      <c r="E72" s="9">
        <v>2829779</v>
      </c>
      <c r="F72" s="10">
        <v>28</v>
      </c>
      <c r="G72" s="13">
        <v>94</v>
      </c>
      <c r="H72" s="12">
        <v>16.600000000000001</v>
      </c>
      <c r="I72" s="18">
        <v>2009</v>
      </c>
      <c r="J72" s="16">
        <f t="shared" si="4"/>
        <v>0.06</v>
      </c>
    </row>
    <row r="73" spans="1:10" ht="18" customHeight="1" x14ac:dyDescent="0.15">
      <c r="A73" s="15"/>
      <c r="B73" s="11" t="s">
        <v>8</v>
      </c>
      <c r="C73" s="18">
        <v>2010</v>
      </c>
      <c r="D73" s="8">
        <v>160473</v>
      </c>
      <c r="E73" s="9">
        <v>2710277</v>
      </c>
      <c r="F73" s="10">
        <v>26.3</v>
      </c>
      <c r="G73" s="13">
        <v>94.2</v>
      </c>
      <c r="H73" s="12">
        <v>16.899999999999999</v>
      </c>
      <c r="I73" s="18">
        <v>2010</v>
      </c>
      <c r="J73" s="16">
        <f t="shared" si="4"/>
        <v>5.7999999999999968E-2</v>
      </c>
    </row>
    <row r="74" spans="1:10" ht="18" customHeight="1" x14ac:dyDescent="0.15">
      <c r="A74" s="15"/>
      <c r="B74" s="11" t="s">
        <v>8</v>
      </c>
      <c r="C74" s="18">
        <v>2011</v>
      </c>
      <c r="D74" s="8">
        <v>153003</v>
      </c>
      <c r="E74" s="9">
        <v>2686149</v>
      </c>
      <c r="F74" s="10">
        <v>25.1</v>
      </c>
      <c r="G74" s="13">
        <v>95.3</v>
      </c>
      <c r="H74" s="12">
        <v>17.600000000000001</v>
      </c>
      <c r="I74" s="18">
        <v>2011</v>
      </c>
      <c r="J74" s="16">
        <f t="shared" si="4"/>
        <v>4.7000000000000028E-2</v>
      </c>
    </row>
    <row r="75" spans="1:10" ht="18" customHeight="1" x14ac:dyDescent="0.15">
      <c r="A75" s="15"/>
      <c r="B75" s="11" t="s">
        <v>8</v>
      </c>
      <c r="C75" s="18">
        <v>2012</v>
      </c>
      <c r="D75" s="8">
        <v>146723</v>
      </c>
      <c r="E75" s="9">
        <v>2676883</v>
      </c>
      <c r="F75" s="10">
        <v>24.1</v>
      </c>
      <c r="G75" s="13">
        <v>95.9</v>
      </c>
      <c r="H75" s="12">
        <v>18.2</v>
      </c>
      <c r="I75" s="18">
        <v>2012</v>
      </c>
      <c r="J75" s="16">
        <f t="shared" si="4"/>
        <v>4.0999999999999946E-2</v>
      </c>
    </row>
    <row r="76" spans="1:10" ht="18" customHeight="1" x14ac:dyDescent="0.15">
      <c r="A76" s="15"/>
      <c r="B76" s="11" t="s">
        <v>8</v>
      </c>
      <c r="C76" s="18">
        <v>2013</v>
      </c>
      <c r="D76" s="8">
        <v>140708</v>
      </c>
      <c r="E76" s="9">
        <v>2660300</v>
      </c>
      <c r="F76" s="10">
        <v>23.1</v>
      </c>
      <c r="G76" s="13">
        <v>95.9</v>
      </c>
      <c r="H76" s="12">
        <v>18.899999999999999</v>
      </c>
      <c r="I76" s="18">
        <v>2013</v>
      </c>
      <c r="J76" s="16">
        <f t="shared" si="4"/>
        <v>4.0999999999999946E-2</v>
      </c>
    </row>
    <row r="77" spans="1:10" ht="18" customHeight="1" x14ac:dyDescent="0.15">
      <c r="A77" s="15"/>
      <c r="B77" s="11" t="s">
        <v>8</v>
      </c>
      <c r="C77" s="18">
        <v>2014</v>
      </c>
      <c r="D77" s="8">
        <v>135496</v>
      </c>
      <c r="E77" s="9">
        <v>2631076</v>
      </c>
      <c r="F77" s="10">
        <v>22.2</v>
      </c>
      <c r="G77" s="13">
        <v>96.3</v>
      </c>
      <c r="H77" s="12">
        <v>19.399999999999999</v>
      </c>
      <c r="I77" s="18">
        <v>2014</v>
      </c>
      <c r="J77" s="16">
        <f t="shared" si="4"/>
        <v>3.7000000000000026E-2</v>
      </c>
    </row>
    <row r="78" spans="1:10" ht="18" customHeight="1" x14ac:dyDescent="0.15">
      <c r="A78" s="15"/>
      <c r="B78" s="11" t="s">
        <v>8</v>
      </c>
      <c r="C78" s="18">
        <v>2015</v>
      </c>
      <c r="D78" s="8">
        <v>129930</v>
      </c>
      <c r="E78" s="9">
        <v>2618420</v>
      </c>
      <c r="F78" s="10">
        <v>21.3</v>
      </c>
      <c r="G78" s="13">
        <v>95.9</v>
      </c>
      <c r="H78" s="12">
        <v>20.2</v>
      </c>
      <c r="I78" s="18">
        <v>2015</v>
      </c>
      <c r="J78" s="16">
        <f t="shared" si="4"/>
        <v>4.0999999999999946E-2</v>
      </c>
    </row>
    <row r="79" spans="1:10" ht="18" customHeight="1" x14ac:dyDescent="0.15">
      <c r="A79" s="15"/>
      <c r="B79" s="11" t="s">
        <v>8</v>
      </c>
      <c r="C79" s="18">
        <v>2016</v>
      </c>
      <c r="D79" s="8">
        <v>124433</v>
      </c>
      <c r="E79" s="9">
        <v>2597697</v>
      </c>
      <c r="F79" s="10">
        <v>20.399999999999999</v>
      </c>
      <c r="G79" s="13">
        <v>95.8</v>
      </c>
      <c r="H79" s="12">
        <v>20.9</v>
      </c>
      <c r="I79" s="18">
        <v>2016</v>
      </c>
      <c r="J79" s="16">
        <f t="shared" si="4"/>
        <v>4.200000000000003E-2</v>
      </c>
    </row>
    <row r="80" spans="1:10" ht="18" customHeight="1" x14ac:dyDescent="0.15">
      <c r="A80" s="15"/>
      <c r="B80" s="11" t="s">
        <v>8</v>
      </c>
      <c r="C80" s="18">
        <v>2017</v>
      </c>
      <c r="D80" s="8">
        <v>119546</v>
      </c>
      <c r="E80" s="9">
        <v>2551100</v>
      </c>
      <c r="F80" s="10">
        <v>19.600000000000001</v>
      </c>
      <c r="G80" s="13">
        <v>96.1</v>
      </c>
      <c r="H80" s="12">
        <v>21.3</v>
      </c>
      <c r="I80" s="18">
        <v>2017</v>
      </c>
      <c r="J80" s="16">
        <f t="shared" si="4"/>
        <v>3.9000000000000055E-2</v>
      </c>
    </row>
    <row r="81" spans="1:10" ht="18" customHeight="1" x14ac:dyDescent="0.15">
      <c r="A81" s="15"/>
      <c r="B81" s="11" t="s">
        <v>8</v>
      </c>
      <c r="C81" s="18">
        <v>2018</v>
      </c>
      <c r="D81" s="8">
        <v>114335</v>
      </c>
      <c r="E81" s="9">
        <v>2521416</v>
      </c>
      <c r="F81" s="10">
        <v>18.8</v>
      </c>
      <c r="G81" s="13">
        <v>95.6</v>
      </c>
      <c r="H81" s="12">
        <v>22.1</v>
      </c>
      <c r="I81" s="18">
        <v>2018</v>
      </c>
      <c r="J81" s="16">
        <f t="shared" si="4"/>
        <v>4.400000000000006E-2</v>
      </c>
    </row>
    <row r="82" spans="1:10" ht="18" customHeight="1" x14ac:dyDescent="0.15">
      <c r="A82" s="15"/>
      <c r="B82" s="11" t="s">
        <v>8</v>
      </c>
      <c r="C82" s="18">
        <v>2019</v>
      </c>
      <c r="D82" s="8">
        <v>109579</v>
      </c>
      <c r="E82" s="9">
        <v>2486935</v>
      </c>
      <c r="F82" s="10">
        <v>18</v>
      </c>
      <c r="G82" s="13">
        <v>95.8</v>
      </c>
      <c r="H82" s="12">
        <v>22.7</v>
      </c>
      <c r="I82" s="18">
        <v>2019</v>
      </c>
      <c r="J82" s="16">
        <f t="shared" si="4"/>
        <v>4.200000000000003E-2</v>
      </c>
    </row>
    <row r="83" spans="1:10" ht="18" customHeight="1" x14ac:dyDescent="0.15">
      <c r="A83" s="15"/>
      <c r="B83" s="11" t="s">
        <v>8</v>
      </c>
      <c r="C83" s="18">
        <v>2020</v>
      </c>
      <c r="D83" s="8">
        <v>104407</v>
      </c>
      <c r="E83" s="9">
        <v>2432392</v>
      </c>
      <c r="F83" s="10">
        <v>17.100000000000001</v>
      </c>
      <c r="G83" s="13">
        <v>95.3</v>
      </c>
      <c r="H83" s="12">
        <v>23.3</v>
      </c>
      <c r="I83" s="18">
        <v>2020</v>
      </c>
      <c r="J83" s="16">
        <f t="shared" si="4"/>
        <v>4.7000000000000028E-2</v>
      </c>
    </row>
    <row r="84" spans="1:10" ht="54.75" customHeight="1" x14ac:dyDescent="0.2">
      <c r="A84" s="31" t="s">
        <v>7</v>
      </c>
      <c r="B84" s="31"/>
      <c r="C84" s="23">
        <v>1997</v>
      </c>
      <c r="D84" s="3"/>
      <c r="E84" s="3"/>
      <c r="F84" s="3"/>
      <c r="G84" s="3"/>
      <c r="H84" s="3"/>
      <c r="I84" s="23">
        <v>1997</v>
      </c>
    </row>
    <row r="85" spans="1:10" ht="22.5" customHeight="1" x14ac:dyDescent="0.15">
      <c r="A85" s="15"/>
      <c r="B85" s="11" t="s">
        <v>8</v>
      </c>
      <c r="C85" s="18">
        <v>1997</v>
      </c>
      <c r="D85" s="8">
        <v>639114</v>
      </c>
      <c r="E85" s="9">
        <v>4653407</v>
      </c>
      <c r="F85" s="10">
        <v>100</v>
      </c>
      <c r="G85" s="11" t="s">
        <v>9</v>
      </c>
      <c r="H85" s="12">
        <v>7.3</v>
      </c>
      <c r="I85" s="18">
        <v>1997</v>
      </c>
    </row>
    <row r="86" spans="1:10" ht="18" customHeight="1" x14ac:dyDescent="0.15">
      <c r="A86" s="15"/>
      <c r="B86" s="11" t="s">
        <v>8</v>
      </c>
      <c r="C86" s="18">
        <v>1998</v>
      </c>
      <c r="D86" s="8">
        <v>501944</v>
      </c>
      <c r="E86" s="9">
        <v>4698852</v>
      </c>
      <c r="F86" s="10">
        <v>78.5</v>
      </c>
      <c r="G86" s="13">
        <v>78.5</v>
      </c>
      <c r="H86" s="12">
        <v>9.4</v>
      </c>
      <c r="I86" s="18">
        <v>1998</v>
      </c>
      <c r="J86" s="16">
        <f t="shared" ref="J86:J108" si="5">(100-G86)/100</f>
        <v>0.215</v>
      </c>
    </row>
    <row r="87" spans="1:10" ht="18" customHeight="1" x14ac:dyDescent="0.15">
      <c r="A87" s="15"/>
      <c r="B87" s="11" t="s">
        <v>8</v>
      </c>
      <c r="C87" s="18">
        <v>1999</v>
      </c>
      <c r="D87" s="8">
        <v>436505</v>
      </c>
      <c r="E87" s="9">
        <v>4610718</v>
      </c>
      <c r="F87" s="10">
        <v>68.3</v>
      </c>
      <c r="G87" s="13">
        <v>87</v>
      </c>
      <c r="H87" s="12">
        <v>10.6</v>
      </c>
      <c r="I87" s="18">
        <v>1999</v>
      </c>
      <c r="J87" s="16">
        <f t="shared" si="5"/>
        <v>0.13</v>
      </c>
    </row>
    <row r="88" spans="1:10" ht="18" customHeight="1" x14ac:dyDescent="0.15">
      <c r="A88" s="15"/>
      <c r="B88" s="11" t="s">
        <v>8</v>
      </c>
      <c r="C88" s="18">
        <v>2000</v>
      </c>
      <c r="D88" s="8">
        <v>384435</v>
      </c>
      <c r="E88" s="9">
        <v>4559669</v>
      </c>
      <c r="F88" s="10">
        <v>60.2</v>
      </c>
      <c r="G88" s="13">
        <v>88.1</v>
      </c>
      <c r="H88" s="12">
        <v>11.9</v>
      </c>
      <c r="I88" s="18">
        <v>2000</v>
      </c>
      <c r="J88" s="16">
        <f t="shared" si="5"/>
        <v>0.11900000000000005</v>
      </c>
    </row>
    <row r="89" spans="1:10" ht="18" customHeight="1" x14ac:dyDescent="0.15">
      <c r="A89" s="15"/>
      <c r="B89" s="11" t="s">
        <v>8</v>
      </c>
      <c r="C89" s="18">
        <v>2001</v>
      </c>
      <c r="D89" s="8">
        <v>338998</v>
      </c>
      <c r="E89" s="9">
        <v>4333345</v>
      </c>
      <c r="F89" s="10">
        <v>53</v>
      </c>
      <c r="G89" s="13">
        <v>88.2</v>
      </c>
      <c r="H89" s="12">
        <v>12.8</v>
      </c>
      <c r="I89" s="18">
        <v>2001</v>
      </c>
      <c r="J89" s="16">
        <f t="shared" si="5"/>
        <v>0.11799999999999997</v>
      </c>
    </row>
    <row r="90" spans="1:10" ht="18" customHeight="1" x14ac:dyDescent="0.15">
      <c r="A90" s="15"/>
      <c r="B90" s="11" t="s">
        <v>8</v>
      </c>
      <c r="C90" s="18">
        <v>2002</v>
      </c>
      <c r="D90" s="8">
        <v>304458</v>
      </c>
      <c r="E90" s="9">
        <v>3959256</v>
      </c>
      <c r="F90" s="10">
        <v>47.6</v>
      </c>
      <c r="G90" s="13">
        <v>89.8</v>
      </c>
      <c r="H90" s="12">
        <v>13</v>
      </c>
      <c r="I90" s="18">
        <v>2002</v>
      </c>
      <c r="J90" s="16">
        <f t="shared" si="5"/>
        <v>0.10200000000000004</v>
      </c>
    </row>
    <row r="91" spans="1:10" ht="18" customHeight="1" x14ac:dyDescent="0.15">
      <c r="A91" s="15"/>
      <c r="B91" s="11" t="s">
        <v>8</v>
      </c>
      <c r="C91" s="18">
        <v>2003</v>
      </c>
      <c r="D91" s="8">
        <v>279205</v>
      </c>
      <c r="E91" s="9">
        <v>3709345</v>
      </c>
      <c r="F91" s="10">
        <v>43.7</v>
      </c>
      <c r="G91" s="13">
        <v>91.7</v>
      </c>
      <c r="H91" s="12">
        <v>13.3</v>
      </c>
      <c r="I91" s="18">
        <v>2003</v>
      </c>
      <c r="J91" s="16">
        <f t="shared" si="5"/>
        <v>8.2999999999999977E-2</v>
      </c>
    </row>
    <row r="92" spans="1:10" ht="18" customHeight="1" x14ac:dyDescent="0.15">
      <c r="A92" s="15"/>
      <c r="B92" s="11" t="s">
        <v>8</v>
      </c>
      <c r="C92" s="18">
        <v>2004</v>
      </c>
      <c r="D92" s="8">
        <v>258919</v>
      </c>
      <c r="E92" s="9">
        <v>3604854</v>
      </c>
      <c r="F92" s="10">
        <v>40.5</v>
      </c>
      <c r="G92" s="13">
        <v>92.7</v>
      </c>
      <c r="H92" s="12">
        <v>13.9</v>
      </c>
      <c r="I92" s="18">
        <v>2004</v>
      </c>
      <c r="J92" s="16">
        <f t="shared" si="5"/>
        <v>7.2999999999999968E-2</v>
      </c>
    </row>
    <row r="93" spans="1:10" ht="18" customHeight="1" x14ac:dyDescent="0.15">
      <c r="A93" s="15"/>
      <c r="B93" s="11" t="s">
        <v>8</v>
      </c>
      <c r="C93" s="18">
        <v>2005</v>
      </c>
      <c r="D93" s="8">
        <v>240821</v>
      </c>
      <c r="E93" s="9">
        <v>3536477</v>
      </c>
      <c r="F93" s="10">
        <v>37.700000000000003</v>
      </c>
      <c r="G93" s="13">
        <v>93</v>
      </c>
      <c r="H93" s="12">
        <v>14.7</v>
      </c>
      <c r="I93" s="18">
        <v>2005</v>
      </c>
      <c r="J93" s="16">
        <f t="shared" si="5"/>
        <v>7.0000000000000007E-2</v>
      </c>
    </row>
    <row r="94" spans="1:10" ht="18" customHeight="1" x14ac:dyDescent="0.15">
      <c r="A94" s="15"/>
      <c r="B94" s="11" t="s">
        <v>8</v>
      </c>
      <c r="C94" s="18">
        <v>2006</v>
      </c>
      <c r="D94" s="8">
        <v>227776</v>
      </c>
      <c r="E94" s="9">
        <v>3499870</v>
      </c>
      <c r="F94" s="10">
        <v>35.6</v>
      </c>
      <c r="G94" s="13">
        <v>94.6</v>
      </c>
      <c r="H94" s="12">
        <v>15.4</v>
      </c>
      <c r="I94" s="18">
        <v>2006</v>
      </c>
      <c r="J94" s="16">
        <f t="shared" si="5"/>
        <v>5.4000000000000055E-2</v>
      </c>
    </row>
    <row r="95" spans="1:10" ht="18" customHeight="1" x14ac:dyDescent="0.15">
      <c r="A95" s="15"/>
      <c r="B95" s="11" t="s">
        <v>8</v>
      </c>
      <c r="C95" s="18">
        <v>2007</v>
      </c>
      <c r="D95" s="8">
        <v>213968</v>
      </c>
      <c r="E95" s="9">
        <v>3426520</v>
      </c>
      <c r="F95" s="10">
        <v>33.5</v>
      </c>
      <c r="G95" s="13">
        <v>93.9</v>
      </c>
      <c r="H95" s="12">
        <v>16</v>
      </c>
      <c r="I95" s="18">
        <v>2007</v>
      </c>
      <c r="J95" s="16">
        <f t="shared" si="5"/>
        <v>6.0999999999999943E-2</v>
      </c>
    </row>
    <row r="96" spans="1:10" ht="18" customHeight="1" x14ac:dyDescent="0.15">
      <c r="A96" s="15"/>
      <c r="B96" s="11" t="s">
        <v>8</v>
      </c>
      <c r="C96" s="18">
        <v>2008</v>
      </c>
      <c r="D96" s="8">
        <v>201591</v>
      </c>
      <c r="E96" s="9">
        <v>3311770</v>
      </c>
      <c r="F96" s="10">
        <v>31.5</v>
      </c>
      <c r="G96" s="13">
        <v>94.2</v>
      </c>
      <c r="H96" s="12">
        <v>16.399999999999999</v>
      </c>
      <c r="I96" s="18">
        <v>2008</v>
      </c>
      <c r="J96" s="16">
        <f t="shared" si="5"/>
        <v>5.7999999999999968E-2</v>
      </c>
    </row>
    <row r="97" spans="1:10" ht="18" customHeight="1" x14ac:dyDescent="0.15">
      <c r="A97" s="15"/>
      <c r="B97" s="11" t="s">
        <v>8</v>
      </c>
      <c r="C97" s="18">
        <v>2009</v>
      </c>
      <c r="D97" s="8">
        <v>187304</v>
      </c>
      <c r="E97" s="9">
        <v>3004789</v>
      </c>
      <c r="F97" s="10">
        <v>29.3</v>
      </c>
      <c r="G97" s="13">
        <v>92.9</v>
      </c>
      <c r="H97" s="12">
        <v>16</v>
      </c>
      <c r="I97" s="18">
        <v>2009</v>
      </c>
      <c r="J97" s="16">
        <f t="shared" si="5"/>
        <v>7.0999999999999938E-2</v>
      </c>
    </row>
    <row r="98" spans="1:10" ht="18" customHeight="1" x14ac:dyDescent="0.15">
      <c r="A98" s="15"/>
      <c r="B98" s="11" t="s">
        <v>8</v>
      </c>
      <c r="C98" s="18">
        <v>2010</v>
      </c>
      <c r="D98" s="8">
        <v>176231</v>
      </c>
      <c r="E98" s="9">
        <v>2850131</v>
      </c>
      <c r="F98" s="10">
        <v>27.6</v>
      </c>
      <c r="G98" s="13">
        <v>94.1</v>
      </c>
      <c r="H98" s="12">
        <v>16.2</v>
      </c>
      <c r="I98" s="18">
        <v>2010</v>
      </c>
      <c r="J98" s="16">
        <f t="shared" si="5"/>
        <v>5.9000000000000059E-2</v>
      </c>
    </row>
    <row r="99" spans="1:10" ht="18" customHeight="1" x14ac:dyDescent="0.15">
      <c r="A99" s="15"/>
      <c r="B99" s="11" t="s">
        <v>8</v>
      </c>
      <c r="C99" s="18">
        <v>2011</v>
      </c>
      <c r="D99" s="8">
        <v>167587</v>
      </c>
      <c r="E99" s="9">
        <v>2827369</v>
      </c>
      <c r="F99" s="10">
        <v>26.2</v>
      </c>
      <c r="G99" s="13">
        <v>95.1</v>
      </c>
      <c r="H99" s="12">
        <v>16.899999999999999</v>
      </c>
      <c r="I99" s="18">
        <v>2011</v>
      </c>
      <c r="J99" s="16">
        <f t="shared" si="5"/>
        <v>4.9000000000000057E-2</v>
      </c>
    </row>
    <row r="100" spans="1:10" ht="18" customHeight="1" x14ac:dyDescent="0.15">
      <c r="A100" s="15"/>
      <c r="B100" s="11" t="s">
        <v>8</v>
      </c>
      <c r="C100" s="18">
        <v>2012</v>
      </c>
      <c r="D100" s="8">
        <v>160498</v>
      </c>
      <c r="E100" s="9">
        <v>2819352</v>
      </c>
      <c r="F100" s="10">
        <v>25.1</v>
      </c>
      <c r="G100" s="13">
        <v>95.8</v>
      </c>
      <c r="H100" s="12">
        <v>17.600000000000001</v>
      </c>
      <c r="I100" s="18">
        <v>2012</v>
      </c>
      <c r="J100" s="16">
        <f t="shared" si="5"/>
        <v>4.200000000000003E-2</v>
      </c>
    </row>
    <row r="101" spans="1:10" ht="18" customHeight="1" x14ac:dyDescent="0.15">
      <c r="A101" s="15"/>
      <c r="B101" s="11" t="s">
        <v>8</v>
      </c>
      <c r="C101" s="18">
        <v>2013</v>
      </c>
      <c r="D101" s="8">
        <v>154081</v>
      </c>
      <c r="E101" s="9">
        <v>2806671</v>
      </c>
      <c r="F101" s="10">
        <v>24.1</v>
      </c>
      <c r="G101" s="13">
        <v>96</v>
      </c>
      <c r="H101" s="12">
        <v>18.2</v>
      </c>
      <c r="I101" s="18">
        <v>2013</v>
      </c>
      <c r="J101" s="16">
        <f t="shared" si="5"/>
        <v>0.04</v>
      </c>
    </row>
    <row r="102" spans="1:10" ht="18" customHeight="1" x14ac:dyDescent="0.15">
      <c r="A102" s="15"/>
      <c r="B102" s="11" t="s">
        <v>8</v>
      </c>
      <c r="C102" s="18">
        <v>2014</v>
      </c>
      <c r="D102" s="8">
        <v>148017</v>
      </c>
      <c r="E102" s="9">
        <v>2788382</v>
      </c>
      <c r="F102" s="10">
        <v>23.2</v>
      </c>
      <c r="G102" s="13">
        <v>96.1</v>
      </c>
      <c r="H102" s="12">
        <v>18.8</v>
      </c>
      <c r="I102" s="18">
        <v>2014</v>
      </c>
      <c r="J102" s="16">
        <f t="shared" si="5"/>
        <v>3.9000000000000055E-2</v>
      </c>
    </row>
    <row r="103" spans="1:10" ht="18" customHeight="1" x14ac:dyDescent="0.15">
      <c r="A103" s="15"/>
      <c r="B103" s="11" t="s">
        <v>8</v>
      </c>
      <c r="C103" s="18">
        <v>2015</v>
      </c>
      <c r="D103" s="8">
        <v>141865</v>
      </c>
      <c r="E103" s="9">
        <v>2761084</v>
      </c>
      <c r="F103" s="10">
        <v>22.2</v>
      </c>
      <c r="G103" s="13">
        <v>95.8</v>
      </c>
      <c r="H103" s="12">
        <v>19.5</v>
      </c>
      <c r="I103" s="18">
        <v>2015</v>
      </c>
      <c r="J103" s="16">
        <f t="shared" si="5"/>
        <v>4.200000000000003E-2</v>
      </c>
    </row>
    <row r="104" spans="1:10" ht="18" customHeight="1" x14ac:dyDescent="0.15">
      <c r="A104" s="15"/>
      <c r="B104" s="11" t="s">
        <v>8</v>
      </c>
      <c r="C104" s="18">
        <v>2016</v>
      </c>
      <c r="D104" s="8">
        <v>136289</v>
      </c>
      <c r="E104" s="9">
        <v>2733154</v>
      </c>
      <c r="F104" s="10">
        <v>21.3</v>
      </c>
      <c r="G104" s="13">
        <v>96.1</v>
      </c>
      <c r="H104" s="12">
        <v>20.100000000000001</v>
      </c>
      <c r="I104" s="18">
        <v>2016</v>
      </c>
      <c r="J104" s="16">
        <f t="shared" si="5"/>
        <v>3.9000000000000055E-2</v>
      </c>
    </row>
    <row r="105" spans="1:10" ht="18" customHeight="1" x14ac:dyDescent="0.15">
      <c r="A105" s="15"/>
      <c r="B105" s="11" t="s">
        <v>8</v>
      </c>
      <c r="C105" s="18">
        <v>2017</v>
      </c>
      <c r="D105" s="8">
        <v>130158</v>
      </c>
      <c r="E105" s="9">
        <v>2689393</v>
      </c>
      <c r="F105" s="10">
        <v>20.399999999999999</v>
      </c>
      <c r="G105" s="13">
        <v>95.5</v>
      </c>
      <c r="H105" s="12">
        <v>20.7</v>
      </c>
      <c r="I105" s="18">
        <v>2017</v>
      </c>
      <c r="J105" s="16">
        <f t="shared" si="5"/>
        <v>4.4999999999999998E-2</v>
      </c>
    </row>
    <row r="106" spans="1:10" ht="18" customHeight="1" x14ac:dyDescent="0.15">
      <c r="A106" s="15"/>
      <c r="B106" s="11" t="s">
        <v>8</v>
      </c>
      <c r="C106" s="18">
        <v>2018</v>
      </c>
      <c r="D106" s="8">
        <v>124308</v>
      </c>
      <c r="E106" s="9">
        <v>2644595</v>
      </c>
      <c r="F106" s="10">
        <v>19.5</v>
      </c>
      <c r="G106" s="13">
        <v>95.5</v>
      </c>
      <c r="H106" s="12">
        <v>21.3</v>
      </c>
      <c r="I106" s="18">
        <v>2018</v>
      </c>
      <c r="J106" s="16">
        <f t="shared" si="5"/>
        <v>4.4999999999999998E-2</v>
      </c>
    </row>
    <row r="107" spans="1:10" ht="18" customHeight="1" x14ac:dyDescent="0.15">
      <c r="A107" s="15"/>
      <c r="B107" s="11" t="s">
        <v>8</v>
      </c>
      <c r="C107" s="18">
        <v>2019</v>
      </c>
      <c r="D107" s="8">
        <v>119317</v>
      </c>
      <c r="E107" s="9">
        <v>2593849</v>
      </c>
      <c r="F107" s="10">
        <v>18.7</v>
      </c>
      <c r="G107" s="13">
        <v>96</v>
      </c>
      <c r="H107" s="12">
        <v>21.7</v>
      </c>
      <c r="I107" s="18">
        <v>2019</v>
      </c>
      <c r="J107" s="16">
        <f t="shared" si="5"/>
        <v>0.04</v>
      </c>
    </row>
    <row r="108" spans="1:10" ht="18" customHeight="1" x14ac:dyDescent="0.15">
      <c r="A108" s="15"/>
      <c r="B108" s="11" t="s">
        <v>8</v>
      </c>
      <c r="C108" s="18">
        <v>2020</v>
      </c>
      <c r="D108" s="8">
        <v>113501</v>
      </c>
      <c r="E108" s="9">
        <v>2529758</v>
      </c>
      <c r="F108" s="10">
        <v>17.8</v>
      </c>
      <c r="G108" s="13">
        <v>95.1</v>
      </c>
      <c r="H108" s="12">
        <v>22.3</v>
      </c>
      <c r="I108" s="18">
        <v>2020</v>
      </c>
      <c r="J108" s="16">
        <f t="shared" si="5"/>
        <v>4.9000000000000057E-2</v>
      </c>
    </row>
    <row r="109" spans="1:10" ht="54.75" customHeight="1" x14ac:dyDescent="0.2">
      <c r="A109" s="31" t="s">
        <v>7</v>
      </c>
      <c r="B109" s="31"/>
      <c r="C109" s="23">
        <v>1998</v>
      </c>
      <c r="D109" s="3"/>
      <c r="E109" s="3"/>
      <c r="F109" s="3"/>
      <c r="G109" s="3"/>
      <c r="H109" s="3"/>
      <c r="I109" s="23">
        <v>1998</v>
      </c>
    </row>
    <row r="110" spans="1:10" ht="22.5" customHeight="1" x14ac:dyDescent="0.15">
      <c r="A110" s="15"/>
      <c r="B110" s="11" t="s">
        <v>8</v>
      </c>
      <c r="C110" s="18">
        <v>1998</v>
      </c>
      <c r="D110" s="8">
        <v>643070</v>
      </c>
      <c r="E110" s="9">
        <v>4728570</v>
      </c>
      <c r="F110" s="10">
        <v>100</v>
      </c>
      <c r="G110" s="11" t="s">
        <v>9</v>
      </c>
      <c r="H110" s="12">
        <v>7.4</v>
      </c>
      <c r="I110" s="18">
        <v>1998</v>
      </c>
    </row>
    <row r="111" spans="1:10" ht="18" customHeight="1" x14ac:dyDescent="0.15">
      <c r="A111" s="15"/>
      <c r="B111" s="11" t="s">
        <v>8</v>
      </c>
      <c r="C111" s="18">
        <v>1999</v>
      </c>
      <c r="D111" s="8">
        <v>515330</v>
      </c>
      <c r="E111" s="9">
        <v>4722697</v>
      </c>
      <c r="F111" s="10">
        <v>80.099999999999994</v>
      </c>
      <c r="G111" s="13">
        <v>80.099999999999994</v>
      </c>
      <c r="H111" s="12">
        <v>9.1999999999999993</v>
      </c>
      <c r="I111" s="18">
        <v>1999</v>
      </c>
      <c r="J111" s="16">
        <f t="shared" ref="J111:J132" si="6">(100-G111)/100</f>
        <v>0.19900000000000007</v>
      </c>
    </row>
    <row r="112" spans="1:10" ht="18" customHeight="1" x14ac:dyDescent="0.15">
      <c r="A112" s="15"/>
      <c r="B112" s="11" t="s">
        <v>8</v>
      </c>
      <c r="C112" s="18">
        <v>2000</v>
      </c>
      <c r="D112" s="8">
        <v>440788</v>
      </c>
      <c r="E112" s="9">
        <v>4718220</v>
      </c>
      <c r="F112" s="10">
        <v>68.5</v>
      </c>
      <c r="G112" s="13">
        <v>85.5</v>
      </c>
      <c r="H112" s="12">
        <v>10.7</v>
      </c>
      <c r="I112" s="18">
        <v>2000</v>
      </c>
      <c r="J112" s="16">
        <f t="shared" si="6"/>
        <v>0.14499999999999999</v>
      </c>
    </row>
    <row r="113" spans="1:10" ht="18" customHeight="1" x14ac:dyDescent="0.15">
      <c r="A113" s="15"/>
      <c r="B113" s="11" t="s">
        <v>8</v>
      </c>
      <c r="C113" s="18">
        <v>2001</v>
      </c>
      <c r="D113" s="8">
        <v>383515</v>
      </c>
      <c r="E113" s="9">
        <v>4513905</v>
      </c>
      <c r="F113" s="10">
        <v>59.6</v>
      </c>
      <c r="G113" s="13">
        <v>87</v>
      </c>
      <c r="H113" s="12">
        <v>11.8</v>
      </c>
      <c r="I113" s="18">
        <v>2001</v>
      </c>
      <c r="J113" s="16">
        <f t="shared" si="6"/>
        <v>0.13</v>
      </c>
    </row>
    <row r="114" spans="1:10" ht="18" customHeight="1" x14ac:dyDescent="0.15">
      <c r="A114" s="15"/>
      <c r="B114" s="11" t="s">
        <v>8</v>
      </c>
      <c r="C114" s="18">
        <v>2002</v>
      </c>
      <c r="D114" s="8">
        <v>340826</v>
      </c>
      <c r="E114" s="9">
        <v>4142552</v>
      </c>
      <c r="F114" s="10">
        <v>53</v>
      </c>
      <c r="G114" s="13">
        <v>88.9</v>
      </c>
      <c r="H114" s="12">
        <v>12.2</v>
      </c>
      <c r="I114" s="18">
        <v>2002</v>
      </c>
      <c r="J114" s="16">
        <f t="shared" si="6"/>
        <v>0.11099999999999995</v>
      </c>
    </row>
    <row r="115" spans="1:10" ht="18" customHeight="1" x14ac:dyDescent="0.15">
      <c r="A115" s="15"/>
      <c r="B115" s="11" t="s">
        <v>8</v>
      </c>
      <c r="C115" s="18">
        <v>2003</v>
      </c>
      <c r="D115" s="8">
        <v>309183</v>
      </c>
      <c r="E115" s="9">
        <v>3904056</v>
      </c>
      <c r="F115" s="10">
        <v>48.1</v>
      </c>
      <c r="G115" s="13">
        <v>90.7</v>
      </c>
      <c r="H115" s="12">
        <v>12.6</v>
      </c>
      <c r="I115" s="18">
        <v>2003</v>
      </c>
      <c r="J115" s="16">
        <f t="shared" si="6"/>
        <v>9.2999999999999972E-2</v>
      </c>
    </row>
    <row r="116" spans="1:10" ht="18" customHeight="1" x14ac:dyDescent="0.15">
      <c r="A116" s="15"/>
      <c r="B116" s="11" t="s">
        <v>8</v>
      </c>
      <c r="C116" s="18">
        <v>2004</v>
      </c>
      <c r="D116" s="8">
        <v>285445</v>
      </c>
      <c r="E116" s="9">
        <v>3796984</v>
      </c>
      <c r="F116" s="10">
        <v>44.4</v>
      </c>
      <c r="G116" s="13">
        <v>92.3</v>
      </c>
      <c r="H116" s="12">
        <v>13.3</v>
      </c>
      <c r="I116" s="18">
        <v>2004</v>
      </c>
      <c r="J116" s="16">
        <f t="shared" si="6"/>
        <v>7.7000000000000027E-2</v>
      </c>
    </row>
    <row r="117" spans="1:10" ht="18" customHeight="1" x14ac:dyDescent="0.15">
      <c r="A117" s="15"/>
      <c r="B117" s="11" t="s">
        <v>8</v>
      </c>
      <c r="C117" s="18">
        <v>2005</v>
      </c>
      <c r="D117" s="8">
        <v>264980</v>
      </c>
      <c r="E117" s="9">
        <v>3737229</v>
      </c>
      <c r="F117" s="10">
        <v>41.2</v>
      </c>
      <c r="G117" s="13">
        <v>92.8</v>
      </c>
      <c r="H117" s="12">
        <v>14.1</v>
      </c>
      <c r="I117" s="18">
        <v>2005</v>
      </c>
      <c r="J117" s="16">
        <f t="shared" si="6"/>
        <v>7.2000000000000022E-2</v>
      </c>
    </row>
    <row r="118" spans="1:10" ht="18" customHeight="1" x14ac:dyDescent="0.15">
      <c r="A118" s="15"/>
      <c r="B118" s="11" t="s">
        <v>8</v>
      </c>
      <c r="C118" s="18">
        <v>2006</v>
      </c>
      <c r="D118" s="8">
        <v>248721</v>
      </c>
      <c r="E118" s="9">
        <v>3707664</v>
      </c>
      <c r="F118" s="10">
        <v>38.700000000000003</v>
      </c>
      <c r="G118" s="13">
        <v>93.9</v>
      </c>
      <c r="H118" s="12">
        <v>14.9</v>
      </c>
      <c r="I118" s="18">
        <v>2006</v>
      </c>
      <c r="J118" s="16">
        <f t="shared" si="6"/>
        <v>6.0999999999999943E-2</v>
      </c>
    </row>
    <row r="119" spans="1:10" ht="18" customHeight="1" x14ac:dyDescent="0.15">
      <c r="A119" s="15"/>
      <c r="B119" s="11" t="s">
        <v>8</v>
      </c>
      <c r="C119" s="18">
        <v>2007</v>
      </c>
      <c r="D119" s="8">
        <v>233012</v>
      </c>
      <c r="E119" s="9">
        <v>3640698</v>
      </c>
      <c r="F119" s="10">
        <v>36.200000000000003</v>
      </c>
      <c r="G119" s="13">
        <v>93.7</v>
      </c>
      <c r="H119" s="12">
        <v>15.6</v>
      </c>
      <c r="I119" s="18">
        <v>2007</v>
      </c>
      <c r="J119" s="16">
        <f t="shared" si="6"/>
        <v>6.2999999999999973E-2</v>
      </c>
    </row>
    <row r="120" spans="1:10" ht="18" customHeight="1" x14ac:dyDescent="0.15">
      <c r="A120" s="15"/>
      <c r="B120" s="11" t="s">
        <v>8</v>
      </c>
      <c r="C120" s="18">
        <v>2008</v>
      </c>
      <c r="D120" s="8">
        <v>218611</v>
      </c>
      <c r="E120" s="9">
        <v>3511430</v>
      </c>
      <c r="F120" s="10">
        <v>34</v>
      </c>
      <c r="G120" s="13">
        <v>93.8</v>
      </c>
      <c r="H120" s="12">
        <v>16.100000000000001</v>
      </c>
      <c r="I120" s="18">
        <v>2008</v>
      </c>
      <c r="J120" s="16">
        <f t="shared" si="6"/>
        <v>6.2000000000000027E-2</v>
      </c>
    </row>
    <row r="121" spans="1:10" ht="18" customHeight="1" x14ac:dyDescent="0.15">
      <c r="A121" s="15"/>
      <c r="B121" s="11" t="s">
        <v>8</v>
      </c>
      <c r="C121" s="18">
        <v>2009</v>
      </c>
      <c r="D121" s="8">
        <v>202644</v>
      </c>
      <c r="E121" s="9">
        <v>3231210</v>
      </c>
      <c r="F121" s="10">
        <v>31.5</v>
      </c>
      <c r="G121" s="13">
        <v>92.7</v>
      </c>
      <c r="H121" s="12">
        <v>15.9</v>
      </c>
      <c r="I121" s="18">
        <v>2009</v>
      </c>
      <c r="J121" s="16">
        <f t="shared" si="6"/>
        <v>7.2999999999999968E-2</v>
      </c>
    </row>
    <row r="122" spans="1:10" ht="18" customHeight="1" x14ac:dyDescent="0.15">
      <c r="A122" s="15"/>
      <c r="B122" s="11" t="s">
        <v>8</v>
      </c>
      <c r="C122" s="18">
        <v>2010</v>
      </c>
      <c r="D122" s="8">
        <v>189933</v>
      </c>
      <c r="E122" s="9">
        <v>3073305</v>
      </c>
      <c r="F122" s="10">
        <v>29.5</v>
      </c>
      <c r="G122" s="13">
        <v>93.7</v>
      </c>
      <c r="H122" s="12">
        <v>16.2</v>
      </c>
      <c r="I122" s="18">
        <v>2010</v>
      </c>
      <c r="J122" s="16">
        <f t="shared" si="6"/>
        <v>6.2999999999999973E-2</v>
      </c>
    </row>
    <row r="123" spans="1:10" ht="18" customHeight="1" x14ac:dyDescent="0.15">
      <c r="A123" s="15"/>
      <c r="B123" s="11" t="s">
        <v>8</v>
      </c>
      <c r="C123" s="18">
        <v>2011</v>
      </c>
      <c r="D123" s="8">
        <v>180855</v>
      </c>
      <c r="E123" s="9">
        <v>3053866</v>
      </c>
      <c r="F123" s="10">
        <v>28.1</v>
      </c>
      <c r="G123" s="13">
        <v>95.2</v>
      </c>
      <c r="H123" s="12">
        <v>16.899999999999999</v>
      </c>
      <c r="I123" s="18">
        <v>2011</v>
      </c>
      <c r="J123" s="16">
        <f t="shared" si="6"/>
        <v>4.7999999999999973E-2</v>
      </c>
    </row>
    <row r="124" spans="1:10" ht="18" customHeight="1" x14ac:dyDescent="0.15">
      <c r="A124" s="15"/>
      <c r="B124" s="11" t="s">
        <v>8</v>
      </c>
      <c r="C124" s="18">
        <v>2012</v>
      </c>
      <c r="D124" s="8">
        <v>172719</v>
      </c>
      <c r="E124" s="9">
        <v>3046553</v>
      </c>
      <c r="F124" s="10">
        <v>26.9</v>
      </c>
      <c r="G124" s="13">
        <v>95.5</v>
      </c>
      <c r="H124" s="12">
        <v>17.600000000000001</v>
      </c>
      <c r="I124" s="18">
        <v>2012</v>
      </c>
      <c r="J124" s="16">
        <f t="shared" si="6"/>
        <v>4.4999999999999998E-2</v>
      </c>
    </row>
    <row r="125" spans="1:10" ht="18" customHeight="1" x14ac:dyDescent="0.15">
      <c r="A125" s="15"/>
      <c r="B125" s="11" t="s">
        <v>8</v>
      </c>
      <c r="C125" s="18">
        <v>2013</v>
      </c>
      <c r="D125" s="8">
        <v>165417</v>
      </c>
      <c r="E125" s="9">
        <v>3037780</v>
      </c>
      <c r="F125" s="10">
        <v>25.7</v>
      </c>
      <c r="G125" s="13">
        <v>95.8</v>
      </c>
      <c r="H125" s="12">
        <v>18.399999999999999</v>
      </c>
      <c r="I125" s="18">
        <v>2013</v>
      </c>
      <c r="J125" s="16">
        <f t="shared" si="6"/>
        <v>4.200000000000003E-2</v>
      </c>
    </row>
    <row r="126" spans="1:10" ht="18" customHeight="1" x14ac:dyDescent="0.15">
      <c r="A126" s="15"/>
      <c r="B126" s="11" t="s">
        <v>8</v>
      </c>
      <c r="C126" s="18">
        <v>2014</v>
      </c>
      <c r="D126" s="8">
        <v>158591</v>
      </c>
      <c r="E126" s="9">
        <v>3001512</v>
      </c>
      <c r="F126" s="10">
        <v>24.7</v>
      </c>
      <c r="G126" s="13">
        <v>95.9</v>
      </c>
      <c r="H126" s="12">
        <v>18.899999999999999</v>
      </c>
      <c r="I126" s="18">
        <v>2014</v>
      </c>
      <c r="J126" s="16">
        <f t="shared" si="6"/>
        <v>4.0999999999999946E-2</v>
      </c>
    </row>
    <row r="127" spans="1:10" ht="18" customHeight="1" x14ac:dyDescent="0.15">
      <c r="A127" s="15"/>
      <c r="B127" s="11" t="s">
        <v>8</v>
      </c>
      <c r="C127" s="18">
        <v>2015</v>
      </c>
      <c r="D127" s="8">
        <v>151953</v>
      </c>
      <c r="E127" s="9">
        <v>2991023</v>
      </c>
      <c r="F127" s="10">
        <v>23.6</v>
      </c>
      <c r="G127" s="13">
        <v>95.8</v>
      </c>
      <c r="H127" s="12">
        <v>19.7</v>
      </c>
      <c r="I127" s="18">
        <v>2015</v>
      </c>
      <c r="J127" s="16">
        <f t="shared" si="6"/>
        <v>4.200000000000003E-2</v>
      </c>
    </row>
    <row r="128" spans="1:10" ht="18" customHeight="1" x14ac:dyDescent="0.15">
      <c r="A128" s="15"/>
      <c r="B128" s="11" t="s">
        <v>8</v>
      </c>
      <c r="C128" s="18">
        <v>2016</v>
      </c>
      <c r="D128" s="8">
        <v>145945</v>
      </c>
      <c r="E128" s="9">
        <v>2966332</v>
      </c>
      <c r="F128" s="10">
        <v>22.7</v>
      </c>
      <c r="G128" s="13">
        <v>96</v>
      </c>
      <c r="H128" s="12">
        <v>20.3</v>
      </c>
      <c r="I128" s="18">
        <v>2016</v>
      </c>
      <c r="J128" s="16">
        <f t="shared" si="6"/>
        <v>0.04</v>
      </c>
    </row>
    <row r="129" spans="1:10" ht="18" customHeight="1" x14ac:dyDescent="0.15">
      <c r="A129" s="15"/>
      <c r="B129" s="11" t="s">
        <v>8</v>
      </c>
      <c r="C129" s="18">
        <v>2017</v>
      </c>
      <c r="D129" s="8">
        <v>140253</v>
      </c>
      <c r="E129" s="9">
        <v>2932637</v>
      </c>
      <c r="F129" s="10">
        <v>21.8</v>
      </c>
      <c r="G129" s="13">
        <v>96.1</v>
      </c>
      <c r="H129" s="12">
        <v>20.9</v>
      </c>
      <c r="I129" s="18">
        <v>2017</v>
      </c>
      <c r="J129" s="16">
        <f t="shared" si="6"/>
        <v>3.9000000000000055E-2</v>
      </c>
    </row>
    <row r="130" spans="1:10" ht="18" customHeight="1" x14ac:dyDescent="0.15">
      <c r="A130" s="15"/>
      <c r="B130" s="11" t="s">
        <v>8</v>
      </c>
      <c r="C130" s="18">
        <v>2018</v>
      </c>
      <c r="D130" s="8">
        <v>133741</v>
      </c>
      <c r="E130" s="9">
        <v>2882416</v>
      </c>
      <c r="F130" s="10">
        <v>20.8</v>
      </c>
      <c r="G130" s="13">
        <v>95.4</v>
      </c>
      <c r="H130" s="12">
        <v>21.6</v>
      </c>
      <c r="I130" s="18">
        <v>2018</v>
      </c>
      <c r="J130" s="16">
        <f t="shared" si="6"/>
        <v>4.5999999999999944E-2</v>
      </c>
    </row>
    <row r="131" spans="1:10" ht="18" customHeight="1" x14ac:dyDescent="0.15">
      <c r="A131" s="15"/>
      <c r="B131" s="11" t="s">
        <v>8</v>
      </c>
      <c r="C131" s="18">
        <v>2019</v>
      </c>
      <c r="D131" s="8">
        <v>128151</v>
      </c>
      <c r="E131" s="9">
        <v>2836963</v>
      </c>
      <c r="F131" s="10">
        <v>19.899999999999999</v>
      </c>
      <c r="G131" s="13">
        <v>95.8</v>
      </c>
      <c r="H131" s="12">
        <v>22.1</v>
      </c>
      <c r="I131" s="18">
        <v>2019</v>
      </c>
      <c r="J131" s="16">
        <f t="shared" si="6"/>
        <v>4.200000000000003E-2</v>
      </c>
    </row>
    <row r="132" spans="1:10" ht="18" customHeight="1" x14ac:dyDescent="0.15">
      <c r="A132" s="15"/>
      <c r="B132" s="11" t="s">
        <v>8</v>
      </c>
      <c r="C132" s="18">
        <v>2020</v>
      </c>
      <c r="D132" s="8">
        <v>122249</v>
      </c>
      <c r="E132" s="9">
        <v>2747940</v>
      </c>
      <c r="F132" s="10">
        <v>19</v>
      </c>
      <c r="G132" s="13">
        <v>95.4</v>
      </c>
      <c r="H132" s="12">
        <v>22.5</v>
      </c>
      <c r="I132" s="18">
        <v>2020</v>
      </c>
      <c r="J132" s="16">
        <f t="shared" si="6"/>
        <v>4.5999999999999944E-2</v>
      </c>
    </row>
    <row r="133" spans="1:10" ht="54.75" customHeight="1" x14ac:dyDescent="0.2">
      <c r="A133" s="31" t="s">
        <v>7</v>
      </c>
      <c r="B133" s="31"/>
      <c r="C133" s="23">
        <v>1999</v>
      </c>
      <c r="D133" s="3"/>
      <c r="E133" s="3"/>
      <c r="F133" s="3"/>
      <c r="G133" s="3"/>
      <c r="H133" s="3"/>
      <c r="I133" s="23">
        <v>1999</v>
      </c>
      <c r="J133" s="16">
        <f t="shared" ref="J133" si="7">100-G133</f>
        <v>100</v>
      </c>
    </row>
    <row r="134" spans="1:10" ht="22.5" customHeight="1" x14ac:dyDescent="0.15">
      <c r="A134" s="15"/>
      <c r="B134" s="11" t="s">
        <v>8</v>
      </c>
      <c r="C134" s="18">
        <v>1999</v>
      </c>
      <c r="D134" s="8">
        <v>650730</v>
      </c>
      <c r="E134" s="9">
        <v>4736499</v>
      </c>
      <c r="F134" s="10">
        <v>100</v>
      </c>
      <c r="G134" s="11" t="s">
        <v>9</v>
      </c>
      <c r="H134" s="12">
        <v>7.3</v>
      </c>
      <c r="I134" s="18">
        <v>1999</v>
      </c>
    </row>
    <row r="135" spans="1:10" ht="18" customHeight="1" x14ac:dyDescent="0.15">
      <c r="A135" s="15"/>
      <c r="B135" s="11" t="s">
        <v>8</v>
      </c>
      <c r="C135" s="18">
        <v>2000</v>
      </c>
      <c r="D135" s="8">
        <v>514914</v>
      </c>
      <c r="E135" s="9">
        <v>4764054</v>
      </c>
      <c r="F135" s="10">
        <v>79.099999999999994</v>
      </c>
      <c r="G135" s="13">
        <v>79.099999999999994</v>
      </c>
      <c r="H135" s="12">
        <v>9.3000000000000007</v>
      </c>
      <c r="I135" s="18">
        <v>2000</v>
      </c>
      <c r="J135" s="16">
        <f>(100-G135)/100</f>
        <v>0.20900000000000005</v>
      </c>
    </row>
    <row r="136" spans="1:10" ht="18" customHeight="1" x14ac:dyDescent="0.15">
      <c r="A136" s="15"/>
      <c r="B136" s="11" t="s">
        <v>8</v>
      </c>
      <c r="C136" s="18">
        <v>2001</v>
      </c>
      <c r="D136" s="8">
        <v>436181</v>
      </c>
      <c r="E136" s="9">
        <v>4578837</v>
      </c>
      <c r="F136" s="10">
        <v>67</v>
      </c>
      <c r="G136" s="13">
        <v>84.7</v>
      </c>
      <c r="H136" s="12">
        <v>10.5</v>
      </c>
      <c r="I136" s="18">
        <v>2001</v>
      </c>
      <c r="J136" s="16">
        <f>(100-G136)/100</f>
        <v>0.15299999999999997</v>
      </c>
    </row>
    <row r="137" spans="1:10" ht="18" customHeight="1" x14ac:dyDescent="0.15">
      <c r="A137" s="15"/>
      <c r="B137" s="11" t="s">
        <v>8</v>
      </c>
      <c r="C137" s="18">
        <v>2002</v>
      </c>
      <c r="D137" s="8">
        <v>380967</v>
      </c>
      <c r="E137" s="9">
        <v>4217372</v>
      </c>
      <c r="F137" s="10">
        <v>58.5</v>
      </c>
      <c r="G137" s="13">
        <v>87.3</v>
      </c>
      <c r="H137" s="12">
        <v>11.1</v>
      </c>
      <c r="I137" s="18">
        <v>2002</v>
      </c>
      <c r="J137" s="16">
        <f t="shared" ref="J137:J155" si="8">(100-G137)/100</f>
        <v>0.12700000000000003</v>
      </c>
    </row>
    <row r="138" spans="1:10" ht="18" customHeight="1" x14ac:dyDescent="0.15">
      <c r="A138" s="15"/>
      <c r="B138" s="11" t="s">
        <v>8</v>
      </c>
      <c r="C138" s="18">
        <v>2003</v>
      </c>
      <c r="D138" s="8">
        <v>342763</v>
      </c>
      <c r="E138" s="9">
        <v>3982345</v>
      </c>
      <c r="F138" s="10">
        <v>52.7</v>
      </c>
      <c r="G138" s="13">
        <v>90</v>
      </c>
      <c r="H138" s="12">
        <v>11.6</v>
      </c>
      <c r="I138" s="18">
        <v>2003</v>
      </c>
      <c r="J138" s="16">
        <f t="shared" si="8"/>
        <v>0.1</v>
      </c>
    </row>
    <row r="139" spans="1:10" ht="18" customHeight="1" x14ac:dyDescent="0.15">
      <c r="A139" s="15"/>
      <c r="B139" s="11" t="s">
        <v>8</v>
      </c>
      <c r="C139" s="18">
        <v>2004</v>
      </c>
      <c r="D139" s="8">
        <v>313589</v>
      </c>
      <c r="E139" s="9">
        <v>3866204</v>
      </c>
      <c r="F139" s="10">
        <v>48.2</v>
      </c>
      <c r="G139" s="13">
        <v>91.5</v>
      </c>
      <c r="H139" s="12">
        <v>12.3</v>
      </c>
      <c r="I139" s="18">
        <v>2004</v>
      </c>
      <c r="J139" s="16">
        <f t="shared" si="8"/>
        <v>8.5000000000000006E-2</v>
      </c>
    </row>
    <row r="140" spans="1:10" ht="18" customHeight="1" x14ac:dyDescent="0.15">
      <c r="A140" s="15"/>
      <c r="B140" s="11" t="s">
        <v>8</v>
      </c>
      <c r="C140" s="18">
        <v>2005</v>
      </c>
      <c r="D140" s="8">
        <v>288762</v>
      </c>
      <c r="E140" s="9">
        <v>3778972</v>
      </c>
      <c r="F140" s="10">
        <v>44.4</v>
      </c>
      <c r="G140" s="13">
        <v>92.1</v>
      </c>
      <c r="H140" s="12">
        <v>13.1</v>
      </c>
      <c r="I140" s="18">
        <v>2005</v>
      </c>
      <c r="J140" s="16">
        <f t="shared" si="8"/>
        <v>7.9000000000000056E-2</v>
      </c>
    </row>
    <row r="141" spans="1:10" ht="18" customHeight="1" x14ac:dyDescent="0.15">
      <c r="A141" s="15"/>
      <c r="B141" s="11" t="s">
        <v>8</v>
      </c>
      <c r="C141" s="18">
        <v>2006</v>
      </c>
      <c r="D141" s="8">
        <v>269710</v>
      </c>
      <c r="E141" s="9">
        <v>3751614</v>
      </c>
      <c r="F141" s="10">
        <v>41.4</v>
      </c>
      <c r="G141" s="13">
        <v>93.4</v>
      </c>
      <c r="H141" s="12">
        <v>13.9</v>
      </c>
      <c r="I141" s="18">
        <v>2006</v>
      </c>
      <c r="J141" s="16">
        <f t="shared" si="8"/>
        <v>6.5999999999999948E-2</v>
      </c>
    </row>
    <row r="142" spans="1:10" ht="18" customHeight="1" x14ac:dyDescent="0.15">
      <c r="A142" s="15"/>
      <c r="B142" s="11" t="s">
        <v>8</v>
      </c>
      <c r="C142" s="18">
        <v>2007</v>
      </c>
      <c r="D142" s="8">
        <v>251399</v>
      </c>
      <c r="E142" s="9">
        <v>3670789</v>
      </c>
      <c r="F142" s="10">
        <v>38.6</v>
      </c>
      <c r="G142" s="13">
        <v>93.2</v>
      </c>
      <c r="H142" s="12">
        <v>14.6</v>
      </c>
      <c r="I142" s="18">
        <v>2007</v>
      </c>
      <c r="J142" s="16">
        <f t="shared" si="8"/>
        <v>6.7999999999999977E-2</v>
      </c>
    </row>
    <row r="143" spans="1:10" ht="18" customHeight="1" x14ac:dyDescent="0.15">
      <c r="A143" s="15"/>
      <c r="B143" s="11" t="s">
        <v>8</v>
      </c>
      <c r="C143" s="18">
        <v>2008</v>
      </c>
      <c r="D143" s="8">
        <v>234614</v>
      </c>
      <c r="E143" s="9">
        <v>3548588</v>
      </c>
      <c r="F143" s="10">
        <v>36.1</v>
      </c>
      <c r="G143" s="13">
        <v>93.3</v>
      </c>
      <c r="H143" s="12">
        <v>15.1</v>
      </c>
      <c r="I143" s="18">
        <v>2008</v>
      </c>
      <c r="J143" s="16">
        <f t="shared" si="8"/>
        <v>6.7000000000000032E-2</v>
      </c>
    </row>
    <row r="144" spans="1:10" ht="18" customHeight="1" x14ac:dyDescent="0.15">
      <c r="A144" s="15"/>
      <c r="B144" s="11" t="s">
        <v>8</v>
      </c>
      <c r="C144" s="18">
        <v>2009</v>
      </c>
      <c r="D144" s="8">
        <v>216177</v>
      </c>
      <c r="E144" s="9">
        <v>3254444</v>
      </c>
      <c r="F144" s="10">
        <v>33.200000000000003</v>
      </c>
      <c r="G144" s="13">
        <v>92.1</v>
      </c>
      <c r="H144" s="12">
        <v>15.1</v>
      </c>
      <c r="I144" s="18">
        <v>2009</v>
      </c>
      <c r="J144" s="16">
        <f t="shared" si="8"/>
        <v>7.9000000000000056E-2</v>
      </c>
    </row>
    <row r="145" spans="1:10" ht="18" customHeight="1" x14ac:dyDescent="0.15">
      <c r="A145" s="15"/>
      <c r="B145" s="11" t="s">
        <v>8</v>
      </c>
      <c r="C145" s="18">
        <v>2010</v>
      </c>
      <c r="D145" s="8">
        <v>201749</v>
      </c>
      <c r="E145" s="9">
        <v>3084030</v>
      </c>
      <c r="F145" s="10">
        <v>31</v>
      </c>
      <c r="G145" s="13">
        <v>93.3</v>
      </c>
      <c r="H145" s="12">
        <v>15.3</v>
      </c>
      <c r="I145" s="18">
        <v>2010</v>
      </c>
      <c r="J145" s="16">
        <f t="shared" si="8"/>
        <v>6.7000000000000032E-2</v>
      </c>
    </row>
    <row r="146" spans="1:10" ht="18" customHeight="1" x14ac:dyDescent="0.15">
      <c r="A146" s="15"/>
      <c r="B146" s="11" t="s">
        <v>8</v>
      </c>
      <c r="C146" s="18">
        <v>2011</v>
      </c>
      <c r="D146" s="8">
        <v>191474</v>
      </c>
      <c r="E146" s="9">
        <v>3062699</v>
      </c>
      <c r="F146" s="10">
        <v>29.4</v>
      </c>
      <c r="G146" s="13">
        <v>94.9</v>
      </c>
      <c r="H146" s="12">
        <v>16</v>
      </c>
      <c r="I146" s="18">
        <v>2011</v>
      </c>
      <c r="J146" s="25">
        <f t="shared" si="8"/>
        <v>5.0999999999999941E-2</v>
      </c>
    </row>
    <row r="147" spans="1:10" ht="18" customHeight="1" x14ac:dyDescent="0.15">
      <c r="A147" s="15"/>
      <c r="B147" s="11" t="s">
        <v>8</v>
      </c>
      <c r="C147" s="18">
        <v>2012</v>
      </c>
      <c r="D147" s="8">
        <v>183486</v>
      </c>
      <c r="E147" s="9">
        <v>3060314</v>
      </c>
      <c r="F147" s="10">
        <v>28.2</v>
      </c>
      <c r="G147" s="13">
        <v>95.8</v>
      </c>
      <c r="H147" s="12">
        <v>16.7</v>
      </c>
      <c r="I147" s="18">
        <v>2012</v>
      </c>
      <c r="J147" s="25">
        <f t="shared" si="8"/>
        <v>4.200000000000003E-2</v>
      </c>
    </row>
    <row r="148" spans="1:10" ht="18" customHeight="1" x14ac:dyDescent="0.15">
      <c r="A148" s="15"/>
      <c r="B148" s="11" t="s">
        <v>8</v>
      </c>
      <c r="C148" s="18">
        <v>2013</v>
      </c>
      <c r="D148" s="8">
        <v>175427</v>
      </c>
      <c r="E148" s="9">
        <v>3033792</v>
      </c>
      <c r="F148" s="10">
        <v>27</v>
      </c>
      <c r="G148" s="13">
        <v>95.6</v>
      </c>
      <c r="H148" s="12">
        <v>17.3</v>
      </c>
      <c r="I148" s="18">
        <v>2013</v>
      </c>
      <c r="J148" s="25">
        <f t="shared" si="8"/>
        <v>4.400000000000006E-2</v>
      </c>
    </row>
    <row r="149" spans="1:10" ht="18" customHeight="1" x14ac:dyDescent="0.15">
      <c r="A149" s="15"/>
      <c r="B149" s="11" t="s">
        <v>8</v>
      </c>
      <c r="C149" s="18">
        <v>2014</v>
      </c>
      <c r="D149" s="8">
        <v>168151</v>
      </c>
      <c r="E149" s="9">
        <v>3014462</v>
      </c>
      <c r="F149" s="10">
        <v>25.8</v>
      </c>
      <c r="G149" s="13">
        <v>95.9</v>
      </c>
      <c r="H149" s="12">
        <v>17.899999999999999</v>
      </c>
      <c r="I149" s="18">
        <v>2014</v>
      </c>
      <c r="J149" s="25">
        <f t="shared" si="8"/>
        <v>4.0999999999999946E-2</v>
      </c>
    </row>
    <row r="150" spans="1:10" ht="18" customHeight="1" x14ac:dyDescent="0.15">
      <c r="A150" s="15"/>
      <c r="B150" s="11" t="s">
        <v>8</v>
      </c>
      <c r="C150" s="18">
        <v>2015</v>
      </c>
      <c r="D150" s="8">
        <v>160952</v>
      </c>
      <c r="E150" s="9">
        <v>2995664</v>
      </c>
      <c r="F150" s="10">
        <v>24.7</v>
      </c>
      <c r="G150" s="13">
        <v>95.7</v>
      </c>
      <c r="H150" s="12">
        <v>18.600000000000001</v>
      </c>
      <c r="I150" s="18">
        <v>2015</v>
      </c>
      <c r="J150" s="25">
        <f t="shared" si="8"/>
        <v>4.2999999999999969E-2</v>
      </c>
    </row>
    <row r="151" spans="1:10" ht="18" customHeight="1" x14ac:dyDescent="0.15">
      <c r="A151" s="15"/>
      <c r="B151" s="11" t="s">
        <v>8</v>
      </c>
      <c r="C151" s="18">
        <v>2016</v>
      </c>
      <c r="D151" s="8">
        <v>153968</v>
      </c>
      <c r="E151" s="9">
        <v>2971017</v>
      </c>
      <c r="F151" s="10">
        <v>23.7</v>
      </c>
      <c r="G151" s="13">
        <v>95.7</v>
      </c>
      <c r="H151" s="12">
        <v>19.3</v>
      </c>
      <c r="I151" s="18">
        <v>2016</v>
      </c>
      <c r="J151" s="25">
        <f t="shared" si="8"/>
        <v>4.2999999999999969E-2</v>
      </c>
    </row>
    <row r="152" spans="1:10" ht="18" customHeight="1" x14ac:dyDescent="0.15">
      <c r="A152" s="15"/>
      <c r="B152" s="11" t="s">
        <v>8</v>
      </c>
      <c r="C152" s="18">
        <v>2017</v>
      </c>
      <c r="D152" s="8">
        <v>147397</v>
      </c>
      <c r="E152" s="9">
        <v>2942087</v>
      </c>
      <c r="F152" s="10">
        <v>22.7</v>
      </c>
      <c r="G152" s="13">
        <v>95.7</v>
      </c>
      <c r="H152" s="12">
        <v>20</v>
      </c>
      <c r="I152" s="18">
        <v>2017</v>
      </c>
      <c r="J152" s="25">
        <f t="shared" si="8"/>
        <v>4.2999999999999969E-2</v>
      </c>
    </row>
    <row r="153" spans="1:10" ht="18" customHeight="1" x14ac:dyDescent="0.15">
      <c r="A153" s="15"/>
      <c r="B153" s="11" t="s">
        <v>8</v>
      </c>
      <c r="C153" s="18">
        <v>2018</v>
      </c>
      <c r="D153" s="8">
        <v>140327</v>
      </c>
      <c r="E153" s="9">
        <v>2892269</v>
      </c>
      <c r="F153" s="10">
        <v>21.6</v>
      </c>
      <c r="G153" s="13">
        <v>95.2</v>
      </c>
      <c r="H153" s="12">
        <v>20.6</v>
      </c>
      <c r="I153" s="18">
        <v>2018</v>
      </c>
      <c r="J153" s="25">
        <f t="shared" si="8"/>
        <v>4.7999999999999973E-2</v>
      </c>
    </row>
    <row r="154" spans="1:10" ht="18" customHeight="1" x14ac:dyDescent="0.15">
      <c r="A154" s="15"/>
      <c r="B154" s="11" t="s">
        <v>8</v>
      </c>
      <c r="C154" s="18">
        <v>2019</v>
      </c>
      <c r="D154" s="8">
        <v>134279</v>
      </c>
      <c r="E154" s="9">
        <v>2835599</v>
      </c>
      <c r="F154" s="10">
        <v>20.6</v>
      </c>
      <c r="G154" s="13">
        <v>95.7</v>
      </c>
      <c r="H154" s="12">
        <v>21.1</v>
      </c>
      <c r="I154" s="18">
        <v>2019</v>
      </c>
      <c r="J154" s="25">
        <f t="shared" si="8"/>
        <v>4.2999999999999969E-2</v>
      </c>
    </row>
    <row r="155" spans="1:10" ht="18" customHeight="1" x14ac:dyDescent="0.15">
      <c r="A155" s="15"/>
      <c r="B155" s="11" t="s">
        <v>8</v>
      </c>
      <c r="C155" s="18">
        <v>2020</v>
      </c>
      <c r="D155" s="8">
        <v>127646</v>
      </c>
      <c r="E155" s="9">
        <v>2757443</v>
      </c>
      <c r="F155" s="10">
        <v>19.600000000000001</v>
      </c>
      <c r="G155" s="13">
        <v>95.1</v>
      </c>
      <c r="H155" s="12">
        <v>21.6</v>
      </c>
      <c r="I155" s="18">
        <v>2020</v>
      </c>
      <c r="J155" s="25">
        <f t="shared" si="8"/>
        <v>4.9000000000000057E-2</v>
      </c>
    </row>
    <row r="156" spans="1:10" ht="54.75" customHeight="1" x14ac:dyDescent="0.2">
      <c r="A156" s="31" t="s">
        <v>7</v>
      </c>
      <c r="B156" s="31"/>
      <c r="C156" s="23">
        <v>2000</v>
      </c>
      <c r="D156" s="3"/>
      <c r="E156" s="3"/>
      <c r="F156" s="3"/>
      <c r="G156" s="3"/>
      <c r="H156" s="3"/>
      <c r="I156" s="23">
        <v>2000</v>
      </c>
    </row>
    <row r="157" spans="1:10" ht="22.5" customHeight="1" x14ac:dyDescent="0.15">
      <c r="A157" s="15"/>
      <c r="B157" s="11" t="s">
        <v>8</v>
      </c>
      <c r="C157" s="18">
        <v>2000</v>
      </c>
      <c r="D157" s="8">
        <v>674644</v>
      </c>
      <c r="E157" s="9">
        <v>4678689</v>
      </c>
      <c r="F157" s="10">
        <v>100</v>
      </c>
      <c r="G157" s="11" t="s">
        <v>9</v>
      </c>
      <c r="H157" s="12">
        <v>6.9</v>
      </c>
      <c r="I157" s="18">
        <v>2000</v>
      </c>
    </row>
    <row r="158" spans="1:10" ht="18" customHeight="1" x14ac:dyDescent="0.15">
      <c r="A158" s="15"/>
      <c r="B158" s="11" t="s">
        <v>8</v>
      </c>
      <c r="C158" s="18">
        <v>2001</v>
      </c>
      <c r="D158" s="8">
        <v>528894</v>
      </c>
      <c r="E158" s="9">
        <v>4656268</v>
      </c>
      <c r="F158" s="10">
        <v>78.400000000000006</v>
      </c>
      <c r="G158" s="13">
        <v>78.400000000000006</v>
      </c>
      <c r="H158" s="12">
        <v>8.8000000000000007</v>
      </c>
      <c r="I158" s="18">
        <v>2001</v>
      </c>
      <c r="J158" s="16">
        <f t="shared" ref="J158:J177" si="9">(100-G158)/100</f>
        <v>0.21599999999999994</v>
      </c>
    </row>
    <row r="159" spans="1:10" ht="18" customHeight="1" x14ac:dyDescent="0.15">
      <c r="A159" s="15"/>
      <c r="B159" s="11" t="s">
        <v>8</v>
      </c>
      <c r="C159" s="18">
        <v>2002</v>
      </c>
      <c r="D159" s="8">
        <v>445193</v>
      </c>
      <c r="E159" s="9">
        <v>4253751</v>
      </c>
      <c r="F159" s="10">
        <v>66</v>
      </c>
      <c r="G159" s="13">
        <v>84.2</v>
      </c>
      <c r="H159" s="12">
        <v>9.6</v>
      </c>
      <c r="I159" s="18">
        <v>2002</v>
      </c>
      <c r="J159" s="16">
        <f t="shared" si="9"/>
        <v>0.15799999999999997</v>
      </c>
    </row>
    <row r="160" spans="1:10" ht="18" customHeight="1" x14ac:dyDescent="0.15">
      <c r="A160" s="15"/>
      <c r="B160" s="11" t="s">
        <v>8</v>
      </c>
      <c r="C160" s="18">
        <v>2003</v>
      </c>
      <c r="D160" s="8">
        <v>392621</v>
      </c>
      <c r="E160" s="9">
        <v>4065722</v>
      </c>
      <c r="F160" s="10">
        <v>58.2</v>
      </c>
      <c r="G160" s="13">
        <v>88.2</v>
      </c>
      <c r="H160" s="12">
        <v>10.4</v>
      </c>
      <c r="I160" s="18">
        <v>2003</v>
      </c>
      <c r="J160" s="16">
        <f t="shared" si="9"/>
        <v>0.11799999999999997</v>
      </c>
    </row>
    <row r="161" spans="1:10" ht="18" customHeight="1" x14ac:dyDescent="0.15">
      <c r="A161" s="15"/>
      <c r="B161" s="11" t="s">
        <v>8</v>
      </c>
      <c r="C161" s="18">
        <v>2004</v>
      </c>
      <c r="D161" s="8">
        <v>356118</v>
      </c>
      <c r="E161" s="9">
        <v>3953830</v>
      </c>
      <c r="F161" s="10">
        <v>52.8</v>
      </c>
      <c r="G161" s="13">
        <v>90.7</v>
      </c>
      <c r="H161" s="12">
        <v>11.1</v>
      </c>
      <c r="I161" s="18">
        <v>2004</v>
      </c>
      <c r="J161" s="16">
        <f t="shared" si="9"/>
        <v>9.2999999999999972E-2</v>
      </c>
    </row>
    <row r="162" spans="1:10" ht="18" customHeight="1" x14ac:dyDescent="0.15">
      <c r="A162" s="15"/>
      <c r="B162" s="11" t="s">
        <v>8</v>
      </c>
      <c r="C162" s="18">
        <v>2005</v>
      </c>
      <c r="D162" s="8">
        <v>325423</v>
      </c>
      <c r="E162" s="9">
        <v>3871332</v>
      </c>
      <c r="F162" s="10">
        <v>48.2</v>
      </c>
      <c r="G162" s="13">
        <v>91.4</v>
      </c>
      <c r="H162" s="12">
        <v>11.9</v>
      </c>
      <c r="I162" s="18">
        <v>2005</v>
      </c>
      <c r="J162" s="16">
        <f t="shared" si="9"/>
        <v>8.5999999999999938E-2</v>
      </c>
    </row>
    <row r="163" spans="1:10" ht="18" customHeight="1" x14ac:dyDescent="0.15">
      <c r="A163" s="15"/>
      <c r="B163" s="11" t="s">
        <v>8</v>
      </c>
      <c r="C163" s="18">
        <v>2006</v>
      </c>
      <c r="D163" s="8">
        <v>301684</v>
      </c>
      <c r="E163" s="9">
        <v>3861952</v>
      </c>
      <c r="F163" s="10">
        <v>44.7</v>
      </c>
      <c r="G163" s="13">
        <v>92.7</v>
      </c>
      <c r="H163" s="12">
        <v>12.8</v>
      </c>
      <c r="I163" s="18">
        <v>2006</v>
      </c>
      <c r="J163" s="16">
        <f t="shared" si="9"/>
        <v>7.2999999999999968E-2</v>
      </c>
    </row>
    <row r="164" spans="1:10" ht="18" customHeight="1" x14ac:dyDescent="0.15">
      <c r="A164" s="15"/>
      <c r="B164" s="11" t="s">
        <v>8</v>
      </c>
      <c r="C164" s="18">
        <v>2007</v>
      </c>
      <c r="D164" s="8">
        <v>280436</v>
      </c>
      <c r="E164" s="9">
        <v>3791627</v>
      </c>
      <c r="F164" s="10">
        <v>41.6</v>
      </c>
      <c r="G164" s="13">
        <v>93</v>
      </c>
      <c r="H164" s="12">
        <v>13.5</v>
      </c>
      <c r="I164" s="18">
        <v>2007</v>
      </c>
      <c r="J164" s="16">
        <f t="shared" si="9"/>
        <v>7.0000000000000007E-2</v>
      </c>
    </row>
    <row r="165" spans="1:10" ht="18" customHeight="1" x14ac:dyDescent="0.15">
      <c r="A165" s="15"/>
      <c r="B165" s="11" t="s">
        <v>8</v>
      </c>
      <c r="C165" s="18">
        <v>2008</v>
      </c>
      <c r="D165" s="8">
        <v>260349</v>
      </c>
      <c r="E165" s="9">
        <v>3655074</v>
      </c>
      <c r="F165" s="10">
        <v>38.6</v>
      </c>
      <c r="G165" s="13">
        <v>92.8</v>
      </c>
      <c r="H165" s="12">
        <v>14</v>
      </c>
      <c r="I165" s="18">
        <v>2008</v>
      </c>
      <c r="J165" s="16">
        <f t="shared" si="9"/>
        <v>7.2000000000000022E-2</v>
      </c>
    </row>
    <row r="166" spans="1:10" ht="18" customHeight="1" x14ac:dyDescent="0.15">
      <c r="A166" s="15"/>
      <c r="B166" s="11" t="s">
        <v>8</v>
      </c>
      <c r="C166" s="18">
        <v>2009</v>
      </c>
      <c r="D166" s="8">
        <v>239407</v>
      </c>
      <c r="E166" s="9">
        <v>3349380</v>
      </c>
      <c r="F166" s="10">
        <v>35.5</v>
      </c>
      <c r="G166" s="13">
        <v>92</v>
      </c>
      <c r="H166" s="12">
        <v>14</v>
      </c>
      <c r="I166" s="18">
        <v>2009</v>
      </c>
      <c r="J166" s="16">
        <f t="shared" si="9"/>
        <v>0.08</v>
      </c>
    </row>
    <row r="167" spans="1:10" ht="18" customHeight="1" x14ac:dyDescent="0.15">
      <c r="A167" s="15"/>
      <c r="B167" s="11" t="s">
        <v>8</v>
      </c>
      <c r="C167" s="18">
        <v>2010</v>
      </c>
      <c r="D167" s="8">
        <v>221708</v>
      </c>
      <c r="E167" s="9">
        <v>3194876</v>
      </c>
      <c r="F167" s="10">
        <v>32.9</v>
      </c>
      <c r="G167" s="13">
        <v>92.6</v>
      </c>
      <c r="H167" s="12">
        <v>14.4</v>
      </c>
      <c r="I167" s="18">
        <v>2010</v>
      </c>
      <c r="J167" s="16">
        <f t="shared" si="9"/>
        <v>7.4000000000000052E-2</v>
      </c>
    </row>
    <row r="168" spans="1:10" ht="18" customHeight="1" x14ac:dyDescent="0.15">
      <c r="A168" s="15"/>
      <c r="B168" s="11" t="s">
        <v>8</v>
      </c>
      <c r="C168" s="18">
        <v>2011</v>
      </c>
      <c r="D168" s="8">
        <v>210503</v>
      </c>
      <c r="E168" s="9">
        <v>3169050</v>
      </c>
      <c r="F168" s="10">
        <v>31.2</v>
      </c>
      <c r="G168" s="13">
        <v>94.9</v>
      </c>
      <c r="H168" s="12">
        <v>15.1</v>
      </c>
      <c r="I168" s="18">
        <v>2011</v>
      </c>
      <c r="J168" s="16">
        <f t="shared" si="9"/>
        <v>5.0999999999999941E-2</v>
      </c>
    </row>
    <row r="169" spans="1:10" ht="18" customHeight="1" x14ac:dyDescent="0.15">
      <c r="A169" s="15"/>
      <c r="B169" s="11" t="s">
        <v>8</v>
      </c>
      <c r="C169" s="18">
        <v>2012</v>
      </c>
      <c r="D169" s="8">
        <v>200746</v>
      </c>
      <c r="E169" s="9">
        <v>3153890</v>
      </c>
      <c r="F169" s="10">
        <v>29.8</v>
      </c>
      <c r="G169" s="13">
        <v>95.4</v>
      </c>
      <c r="H169" s="12">
        <v>15.7</v>
      </c>
      <c r="I169" s="18">
        <v>2012</v>
      </c>
      <c r="J169" s="16">
        <f t="shared" si="9"/>
        <v>4.5999999999999944E-2</v>
      </c>
    </row>
    <row r="170" spans="1:10" ht="18" customHeight="1" x14ac:dyDescent="0.15">
      <c r="A170" s="15"/>
      <c r="B170" s="11" t="s">
        <v>8</v>
      </c>
      <c r="C170" s="18">
        <v>2013</v>
      </c>
      <c r="D170" s="8">
        <v>192750</v>
      </c>
      <c r="E170" s="9">
        <v>3134327</v>
      </c>
      <c r="F170" s="10">
        <v>28.6</v>
      </c>
      <c r="G170" s="13">
        <v>96</v>
      </c>
      <c r="H170" s="12">
        <v>16.3</v>
      </c>
      <c r="I170" s="18">
        <v>2013</v>
      </c>
      <c r="J170" s="16">
        <f t="shared" si="9"/>
        <v>0.04</v>
      </c>
    </row>
    <row r="171" spans="1:10" ht="18" customHeight="1" x14ac:dyDescent="0.15">
      <c r="A171" s="15"/>
      <c r="B171" s="11" t="s">
        <v>8</v>
      </c>
      <c r="C171" s="18">
        <v>2014</v>
      </c>
      <c r="D171" s="8">
        <v>184355</v>
      </c>
      <c r="E171" s="9">
        <v>3124582</v>
      </c>
      <c r="F171" s="10">
        <v>27.3</v>
      </c>
      <c r="G171" s="13">
        <v>95.6</v>
      </c>
      <c r="H171" s="12">
        <v>16.899999999999999</v>
      </c>
      <c r="I171" s="18">
        <v>2014</v>
      </c>
      <c r="J171" s="16">
        <f t="shared" si="9"/>
        <v>4.400000000000006E-2</v>
      </c>
    </row>
    <row r="172" spans="1:10" ht="18" customHeight="1" x14ac:dyDescent="0.15">
      <c r="A172" s="15"/>
      <c r="B172" s="11" t="s">
        <v>8</v>
      </c>
      <c r="C172" s="18">
        <v>2015</v>
      </c>
      <c r="D172" s="8">
        <v>177268</v>
      </c>
      <c r="E172" s="9">
        <v>3121362</v>
      </c>
      <c r="F172" s="10">
        <v>26.3</v>
      </c>
      <c r="G172" s="13">
        <v>96.2</v>
      </c>
      <c r="H172" s="12">
        <v>17.600000000000001</v>
      </c>
      <c r="I172" s="18">
        <v>2015</v>
      </c>
      <c r="J172" s="16">
        <f t="shared" si="9"/>
        <v>3.7999999999999971E-2</v>
      </c>
    </row>
    <row r="173" spans="1:10" ht="18" customHeight="1" x14ac:dyDescent="0.15">
      <c r="A173" s="15"/>
      <c r="B173" s="11" t="s">
        <v>8</v>
      </c>
      <c r="C173" s="18">
        <v>2016</v>
      </c>
      <c r="D173" s="8">
        <v>169451</v>
      </c>
      <c r="E173" s="9">
        <v>3092747</v>
      </c>
      <c r="F173" s="10">
        <v>25.1</v>
      </c>
      <c r="G173" s="13">
        <v>95.6</v>
      </c>
      <c r="H173" s="12">
        <v>18.3</v>
      </c>
      <c r="I173" s="18">
        <v>2016</v>
      </c>
      <c r="J173" s="16">
        <f t="shared" si="9"/>
        <v>4.400000000000006E-2</v>
      </c>
    </row>
    <row r="174" spans="1:10" ht="18" customHeight="1" x14ac:dyDescent="0.15">
      <c r="A174" s="15"/>
      <c r="B174" s="11" t="s">
        <v>8</v>
      </c>
      <c r="C174" s="18">
        <v>2017</v>
      </c>
      <c r="D174" s="8">
        <v>162353</v>
      </c>
      <c r="E174" s="9">
        <v>3068464</v>
      </c>
      <c r="F174" s="10">
        <v>24.1</v>
      </c>
      <c r="G174" s="13">
        <v>95.8</v>
      </c>
      <c r="H174" s="12">
        <v>18.899999999999999</v>
      </c>
      <c r="I174" s="18">
        <v>2017</v>
      </c>
      <c r="J174" s="16">
        <f t="shared" si="9"/>
        <v>4.200000000000003E-2</v>
      </c>
    </row>
    <row r="175" spans="1:10" ht="18" customHeight="1" x14ac:dyDescent="0.15">
      <c r="A175" s="15"/>
      <c r="B175" s="11" t="s">
        <v>8</v>
      </c>
      <c r="C175" s="18">
        <v>2018</v>
      </c>
      <c r="D175" s="8">
        <v>154461</v>
      </c>
      <c r="E175" s="9">
        <v>3027407</v>
      </c>
      <c r="F175" s="10">
        <v>22.9</v>
      </c>
      <c r="G175" s="13">
        <v>95.1</v>
      </c>
      <c r="H175" s="12">
        <v>19.600000000000001</v>
      </c>
      <c r="I175" s="18">
        <v>2018</v>
      </c>
      <c r="J175" s="16">
        <f t="shared" si="9"/>
        <v>4.9000000000000057E-2</v>
      </c>
    </row>
    <row r="176" spans="1:10" ht="18" customHeight="1" x14ac:dyDescent="0.15">
      <c r="A176" s="15"/>
      <c r="B176" s="11" t="s">
        <v>8</v>
      </c>
      <c r="C176" s="18">
        <v>2019</v>
      </c>
      <c r="D176" s="8">
        <v>147461</v>
      </c>
      <c r="E176" s="9">
        <v>2968230</v>
      </c>
      <c r="F176" s="10">
        <v>21.9</v>
      </c>
      <c r="G176" s="13">
        <v>95.5</v>
      </c>
      <c r="H176" s="12">
        <v>20.100000000000001</v>
      </c>
      <c r="I176" s="18">
        <v>2019</v>
      </c>
      <c r="J176" s="16">
        <f t="shared" si="9"/>
        <v>4.4999999999999998E-2</v>
      </c>
    </row>
    <row r="177" spans="1:10" ht="18" customHeight="1" x14ac:dyDescent="0.15">
      <c r="A177" s="15"/>
      <c r="B177" s="11" t="s">
        <v>8</v>
      </c>
      <c r="C177" s="18">
        <v>2020</v>
      </c>
      <c r="D177" s="8">
        <v>140302</v>
      </c>
      <c r="E177" s="9">
        <v>2896963</v>
      </c>
      <c r="F177" s="10">
        <v>20.8</v>
      </c>
      <c r="G177" s="13">
        <v>95.1</v>
      </c>
      <c r="H177" s="12">
        <v>20.6</v>
      </c>
      <c r="I177" s="18">
        <v>2020</v>
      </c>
      <c r="J177" s="16">
        <f t="shared" si="9"/>
        <v>4.9000000000000057E-2</v>
      </c>
    </row>
    <row r="178" spans="1:10" ht="54.75" customHeight="1" x14ac:dyDescent="0.2">
      <c r="A178" s="31" t="s">
        <v>7</v>
      </c>
      <c r="B178" s="31"/>
      <c r="C178" s="23">
        <v>2001</v>
      </c>
      <c r="D178" s="3"/>
      <c r="E178" s="3"/>
      <c r="F178" s="3"/>
      <c r="G178" s="3"/>
      <c r="H178" s="3"/>
      <c r="I178" s="23">
        <v>2001</v>
      </c>
    </row>
    <row r="179" spans="1:10" ht="22.5" customHeight="1" x14ac:dyDescent="0.15">
      <c r="A179" s="15"/>
      <c r="B179" s="11" t="s">
        <v>8</v>
      </c>
      <c r="C179" s="18">
        <v>2001</v>
      </c>
      <c r="D179" s="8">
        <v>671383</v>
      </c>
      <c r="E179" s="9">
        <v>4313710</v>
      </c>
      <c r="F179" s="10">
        <v>100</v>
      </c>
      <c r="G179" s="11" t="s">
        <v>9</v>
      </c>
      <c r="H179" s="12">
        <v>6.4</v>
      </c>
      <c r="I179" s="18">
        <v>2001</v>
      </c>
    </row>
    <row r="180" spans="1:10" ht="18" customHeight="1" x14ac:dyDescent="0.15">
      <c r="A180" s="15"/>
      <c r="B180" s="11" t="s">
        <v>8</v>
      </c>
      <c r="C180" s="18">
        <v>2002</v>
      </c>
      <c r="D180" s="8">
        <v>508376</v>
      </c>
      <c r="E180" s="9">
        <v>4001028</v>
      </c>
      <c r="F180" s="10">
        <v>75.7</v>
      </c>
      <c r="G180" s="13">
        <v>75.7</v>
      </c>
      <c r="H180" s="12">
        <v>7.9</v>
      </c>
      <c r="I180" s="18">
        <v>2002</v>
      </c>
      <c r="J180" s="16">
        <f t="shared" ref="J180:J198" si="10">(100-G180)/100</f>
        <v>0.24299999999999997</v>
      </c>
    </row>
    <row r="181" spans="1:10" ht="18" customHeight="1" x14ac:dyDescent="0.15">
      <c r="A181" s="15"/>
      <c r="B181" s="11" t="s">
        <v>8</v>
      </c>
      <c r="C181" s="18">
        <v>2003</v>
      </c>
      <c r="D181" s="8">
        <v>434349</v>
      </c>
      <c r="E181" s="9">
        <v>3817146</v>
      </c>
      <c r="F181" s="10">
        <v>64.7</v>
      </c>
      <c r="G181" s="13">
        <v>85.4</v>
      </c>
      <c r="H181" s="12">
        <v>8.8000000000000007</v>
      </c>
      <c r="I181" s="18">
        <v>2003</v>
      </c>
      <c r="J181" s="16">
        <f t="shared" si="10"/>
        <v>0.14599999999999994</v>
      </c>
    </row>
    <row r="182" spans="1:10" ht="18" customHeight="1" x14ac:dyDescent="0.15">
      <c r="A182" s="15"/>
      <c r="B182" s="11" t="s">
        <v>8</v>
      </c>
      <c r="C182" s="18">
        <v>2004</v>
      </c>
      <c r="D182" s="8">
        <v>386793</v>
      </c>
      <c r="E182" s="9">
        <v>3751867</v>
      </c>
      <c r="F182" s="10">
        <v>57.6</v>
      </c>
      <c r="G182" s="13">
        <v>89.1</v>
      </c>
      <c r="H182" s="12">
        <v>9.6999999999999993</v>
      </c>
      <c r="I182" s="18">
        <v>2004</v>
      </c>
      <c r="J182" s="16">
        <f t="shared" si="10"/>
        <v>0.10900000000000006</v>
      </c>
    </row>
    <row r="183" spans="1:10" ht="18" customHeight="1" x14ac:dyDescent="0.15">
      <c r="A183" s="15"/>
      <c r="B183" s="11" t="s">
        <v>8</v>
      </c>
      <c r="C183" s="18">
        <v>2005</v>
      </c>
      <c r="D183" s="8">
        <v>351455</v>
      </c>
      <c r="E183" s="9">
        <v>3699116</v>
      </c>
      <c r="F183" s="10">
        <v>52.3</v>
      </c>
      <c r="G183" s="13">
        <v>90.9</v>
      </c>
      <c r="H183" s="12">
        <v>10.5</v>
      </c>
      <c r="I183" s="18">
        <v>2005</v>
      </c>
      <c r="J183" s="16">
        <f t="shared" si="10"/>
        <v>9.0999999999999942E-2</v>
      </c>
    </row>
    <row r="184" spans="1:10" ht="18" customHeight="1" x14ac:dyDescent="0.15">
      <c r="A184" s="15"/>
      <c r="B184" s="11" t="s">
        <v>8</v>
      </c>
      <c r="C184" s="18">
        <v>2006</v>
      </c>
      <c r="D184" s="8">
        <v>322909</v>
      </c>
      <c r="E184" s="9">
        <v>3664248</v>
      </c>
      <c r="F184" s="10">
        <v>48.1</v>
      </c>
      <c r="G184" s="13">
        <v>91.9</v>
      </c>
      <c r="H184" s="12">
        <v>11.3</v>
      </c>
      <c r="I184" s="18">
        <v>2006</v>
      </c>
      <c r="J184" s="16">
        <f t="shared" si="10"/>
        <v>8.0999999999999947E-2</v>
      </c>
    </row>
    <row r="185" spans="1:10" ht="18" customHeight="1" x14ac:dyDescent="0.15">
      <c r="A185" s="15"/>
      <c r="B185" s="11" t="s">
        <v>8</v>
      </c>
      <c r="C185" s="18">
        <v>2007</v>
      </c>
      <c r="D185" s="8">
        <v>297034</v>
      </c>
      <c r="E185" s="9">
        <v>3568005</v>
      </c>
      <c r="F185" s="10">
        <v>44.2</v>
      </c>
      <c r="G185" s="13">
        <v>92</v>
      </c>
      <c r="H185" s="12">
        <v>12</v>
      </c>
      <c r="I185" s="18">
        <v>2007</v>
      </c>
      <c r="J185" s="16">
        <f t="shared" si="10"/>
        <v>0.08</v>
      </c>
    </row>
    <row r="186" spans="1:10" ht="18" customHeight="1" x14ac:dyDescent="0.15">
      <c r="A186" s="15"/>
      <c r="B186" s="11" t="s">
        <v>8</v>
      </c>
      <c r="C186" s="18">
        <v>2008</v>
      </c>
      <c r="D186" s="8">
        <v>274484</v>
      </c>
      <c r="E186" s="9">
        <v>3420089</v>
      </c>
      <c r="F186" s="10">
        <v>40.9</v>
      </c>
      <c r="G186" s="13">
        <v>92.4</v>
      </c>
      <c r="H186" s="12">
        <v>12.5</v>
      </c>
      <c r="I186" s="18">
        <v>2008</v>
      </c>
      <c r="J186" s="16">
        <f t="shared" si="10"/>
        <v>7.5999999999999943E-2</v>
      </c>
    </row>
    <row r="187" spans="1:10" ht="18" customHeight="1" x14ac:dyDescent="0.15">
      <c r="A187" s="15"/>
      <c r="B187" s="11" t="s">
        <v>8</v>
      </c>
      <c r="C187" s="18">
        <v>2009</v>
      </c>
      <c r="D187" s="8">
        <v>250787</v>
      </c>
      <c r="E187" s="9">
        <v>3109889</v>
      </c>
      <c r="F187" s="10">
        <v>37.4</v>
      </c>
      <c r="G187" s="13">
        <v>91.4</v>
      </c>
      <c r="H187" s="12">
        <v>12.4</v>
      </c>
      <c r="I187" s="18">
        <v>2009</v>
      </c>
      <c r="J187" s="16">
        <f t="shared" si="10"/>
        <v>8.5999999999999938E-2</v>
      </c>
    </row>
    <row r="188" spans="1:10" ht="18" customHeight="1" x14ac:dyDescent="0.15">
      <c r="A188" s="15"/>
      <c r="B188" s="11" t="s">
        <v>8</v>
      </c>
      <c r="C188" s="18">
        <v>2010</v>
      </c>
      <c r="D188" s="8">
        <v>231551</v>
      </c>
      <c r="E188" s="9">
        <v>2950829</v>
      </c>
      <c r="F188" s="10">
        <v>34.5</v>
      </c>
      <c r="G188" s="13">
        <v>92.3</v>
      </c>
      <c r="H188" s="12">
        <v>12.7</v>
      </c>
      <c r="I188" s="18">
        <v>2010</v>
      </c>
      <c r="J188" s="16">
        <f t="shared" si="10"/>
        <v>7.7000000000000027E-2</v>
      </c>
    </row>
    <row r="189" spans="1:10" ht="18" customHeight="1" x14ac:dyDescent="0.15">
      <c r="A189" s="15"/>
      <c r="B189" s="11" t="s">
        <v>8</v>
      </c>
      <c r="C189" s="18">
        <v>2011</v>
      </c>
      <c r="D189" s="8">
        <v>217340</v>
      </c>
      <c r="E189" s="9">
        <v>2920669</v>
      </c>
      <c r="F189" s="10">
        <v>32.4</v>
      </c>
      <c r="G189" s="13">
        <v>93.9</v>
      </c>
      <c r="H189" s="12">
        <v>13.4</v>
      </c>
      <c r="I189" s="18">
        <v>2011</v>
      </c>
      <c r="J189" s="16">
        <f t="shared" si="10"/>
        <v>6.0999999999999943E-2</v>
      </c>
    </row>
    <row r="190" spans="1:10" ht="18" customHeight="1" x14ac:dyDescent="0.15">
      <c r="A190" s="15"/>
      <c r="B190" s="11" t="s">
        <v>8</v>
      </c>
      <c r="C190" s="18">
        <v>2012</v>
      </c>
      <c r="D190" s="8">
        <v>207292</v>
      </c>
      <c r="E190" s="9">
        <v>2901611</v>
      </c>
      <c r="F190" s="10">
        <v>30.9</v>
      </c>
      <c r="G190" s="13">
        <v>95.4</v>
      </c>
      <c r="H190" s="12">
        <v>14</v>
      </c>
      <c r="I190" s="18">
        <v>2012</v>
      </c>
      <c r="J190" s="16">
        <f t="shared" si="10"/>
        <v>4.5999999999999944E-2</v>
      </c>
    </row>
    <row r="191" spans="1:10" ht="18" customHeight="1" x14ac:dyDescent="0.15">
      <c r="A191" s="15"/>
      <c r="B191" s="11" t="s">
        <v>8</v>
      </c>
      <c r="C191" s="18">
        <v>2013</v>
      </c>
      <c r="D191" s="8">
        <v>198021</v>
      </c>
      <c r="E191" s="9">
        <v>2865182</v>
      </c>
      <c r="F191" s="10">
        <v>29.5</v>
      </c>
      <c r="G191" s="13">
        <v>95.5</v>
      </c>
      <c r="H191" s="12">
        <v>14.5</v>
      </c>
      <c r="I191" s="18">
        <v>2013</v>
      </c>
      <c r="J191" s="16">
        <f t="shared" si="10"/>
        <v>4.4999999999999998E-2</v>
      </c>
    </row>
    <row r="192" spans="1:10" ht="18" customHeight="1" x14ac:dyDescent="0.15">
      <c r="A192" s="15"/>
      <c r="B192" s="11" t="s">
        <v>8</v>
      </c>
      <c r="C192" s="18">
        <v>2014</v>
      </c>
      <c r="D192" s="8">
        <v>188498</v>
      </c>
      <c r="E192" s="9">
        <v>2840720</v>
      </c>
      <c r="F192" s="10">
        <v>28.1</v>
      </c>
      <c r="G192" s="13">
        <v>95.2</v>
      </c>
      <c r="H192" s="12">
        <v>15.1</v>
      </c>
      <c r="I192" s="18">
        <v>2014</v>
      </c>
      <c r="J192" s="16">
        <f t="shared" si="10"/>
        <v>4.7999999999999973E-2</v>
      </c>
    </row>
    <row r="193" spans="1:10" ht="18" customHeight="1" x14ac:dyDescent="0.15">
      <c r="A193" s="15"/>
      <c r="B193" s="11" t="s">
        <v>8</v>
      </c>
      <c r="C193" s="18">
        <v>2015</v>
      </c>
      <c r="D193" s="8">
        <v>180045</v>
      </c>
      <c r="E193" s="9">
        <v>2820839</v>
      </c>
      <c r="F193" s="10">
        <v>26.8</v>
      </c>
      <c r="G193" s="13">
        <v>95.5</v>
      </c>
      <c r="H193" s="12">
        <v>15.7</v>
      </c>
      <c r="I193" s="18">
        <v>2015</v>
      </c>
      <c r="J193" s="16">
        <f t="shared" si="10"/>
        <v>4.4999999999999998E-2</v>
      </c>
    </row>
    <row r="194" spans="1:10" ht="18" customHeight="1" x14ac:dyDescent="0.15">
      <c r="A194" s="15"/>
      <c r="B194" s="11" t="s">
        <v>8</v>
      </c>
      <c r="C194" s="18">
        <v>2016</v>
      </c>
      <c r="D194" s="8">
        <v>171356</v>
      </c>
      <c r="E194" s="9">
        <v>2794360</v>
      </c>
      <c r="F194" s="10">
        <v>25.5</v>
      </c>
      <c r="G194" s="13">
        <v>95.2</v>
      </c>
      <c r="H194" s="12">
        <v>16.3</v>
      </c>
      <c r="I194" s="18">
        <v>2016</v>
      </c>
      <c r="J194" s="16">
        <f t="shared" si="10"/>
        <v>4.7999999999999973E-2</v>
      </c>
    </row>
    <row r="195" spans="1:10" ht="18" customHeight="1" x14ac:dyDescent="0.15">
      <c r="A195" s="15"/>
      <c r="B195" s="11" t="s">
        <v>8</v>
      </c>
      <c r="C195" s="18">
        <v>2017</v>
      </c>
      <c r="D195" s="8">
        <v>163593</v>
      </c>
      <c r="E195" s="9">
        <v>2748711</v>
      </c>
      <c r="F195" s="10">
        <v>24.4</v>
      </c>
      <c r="G195" s="13">
        <v>95.5</v>
      </c>
      <c r="H195" s="12">
        <v>16.8</v>
      </c>
      <c r="I195" s="18">
        <v>2017</v>
      </c>
      <c r="J195" s="16">
        <f t="shared" si="10"/>
        <v>4.4999999999999998E-2</v>
      </c>
    </row>
    <row r="196" spans="1:10" ht="18" customHeight="1" x14ac:dyDescent="0.15">
      <c r="A196" s="15"/>
      <c r="B196" s="11" t="s">
        <v>8</v>
      </c>
      <c r="C196" s="18">
        <v>2018</v>
      </c>
      <c r="D196" s="8">
        <v>155100</v>
      </c>
      <c r="E196" s="9">
        <v>2696859</v>
      </c>
      <c r="F196" s="10">
        <v>23.1</v>
      </c>
      <c r="G196" s="13">
        <v>94.8</v>
      </c>
      <c r="H196" s="12">
        <v>17.399999999999999</v>
      </c>
      <c r="I196" s="18">
        <v>2018</v>
      </c>
      <c r="J196" s="16">
        <f t="shared" si="10"/>
        <v>5.2000000000000025E-2</v>
      </c>
    </row>
    <row r="197" spans="1:10" ht="18" customHeight="1" x14ac:dyDescent="0.15">
      <c r="A197" s="15"/>
      <c r="B197" s="11" t="s">
        <v>8</v>
      </c>
      <c r="C197" s="18">
        <v>2019</v>
      </c>
      <c r="D197" s="8">
        <v>148097</v>
      </c>
      <c r="E197" s="9">
        <v>2649441</v>
      </c>
      <c r="F197" s="10">
        <v>22.1</v>
      </c>
      <c r="G197" s="13">
        <v>95.5</v>
      </c>
      <c r="H197" s="12">
        <v>17.899999999999999</v>
      </c>
      <c r="I197" s="18">
        <v>2019</v>
      </c>
      <c r="J197" s="16">
        <f t="shared" si="10"/>
        <v>4.4999999999999998E-2</v>
      </c>
    </row>
    <row r="198" spans="1:10" ht="18" customHeight="1" x14ac:dyDescent="0.15">
      <c r="A198" s="15"/>
      <c r="B198" s="11" t="s">
        <v>8</v>
      </c>
      <c r="C198" s="18">
        <v>2020</v>
      </c>
      <c r="D198" s="8">
        <v>139974</v>
      </c>
      <c r="E198" s="9">
        <v>2567788</v>
      </c>
      <c r="F198" s="10">
        <v>20.8</v>
      </c>
      <c r="G198" s="13">
        <v>94.5</v>
      </c>
      <c r="H198" s="12">
        <v>18.3</v>
      </c>
      <c r="I198" s="18">
        <v>2020</v>
      </c>
      <c r="J198" s="16">
        <f t="shared" si="10"/>
        <v>5.5E-2</v>
      </c>
    </row>
    <row r="199" spans="1:10" ht="54.75" customHeight="1" x14ac:dyDescent="0.2">
      <c r="A199" s="31" t="s">
        <v>7</v>
      </c>
      <c r="B199" s="31"/>
      <c r="C199" s="23">
        <v>2002</v>
      </c>
      <c r="D199" s="3"/>
      <c r="E199" s="3"/>
      <c r="F199" s="3"/>
      <c r="G199" s="3"/>
      <c r="H199" s="3"/>
      <c r="I199" s="23">
        <v>2002</v>
      </c>
    </row>
    <row r="200" spans="1:10" ht="22.5" customHeight="1" x14ac:dyDescent="0.15">
      <c r="A200" s="15"/>
      <c r="B200" s="11" t="s">
        <v>8</v>
      </c>
      <c r="C200" s="18">
        <v>2002</v>
      </c>
      <c r="D200" s="8">
        <v>659236</v>
      </c>
      <c r="E200" s="9">
        <v>4200561</v>
      </c>
      <c r="F200" s="10">
        <v>100</v>
      </c>
      <c r="G200" s="11" t="s">
        <v>9</v>
      </c>
      <c r="H200" s="12">
        <v>6.4</v>
      </c>
      <c r="I200" s="18">
        <v>2002</v>
      </c>
    </row>
    <row r="201" spans="1:10" ht="18" customHeight="1" x14ac:dyDescent="0.15">
      <c r="A201" s="15"/>
      <c r="B201" s="11" t="s">
        <v>8</v>
      </c>
      <c r="C201" s="18">
        <v>2003</v>
      </c>
      <c r="D201" s="8">
        <v>516525</v>
      </c>
      <c r="E201" s="9">
        <v>3978225</v>
      </c>
      <c r="F201" s="10">
        <v>78.400000000000006</v>
      </c>
      <c r="G201" s="13">
        <v>78.400000000000006</v>
      </c>
      <c r="H201" s="12">
        <v>7.7</v>
      </c>
      <c r="I201" s="18">
        <v>2003</v>
      </c>
      <c r="J201" s="16">
        <f t="shared" ref="J201:J218" si="11">(100-G201)/100</f>
        <v>0.21599999999999994</v>
      </c>
    </row>
    <row r="202" spans="1:10" ht="18" customHeight="1" x14ac:dyDescent="0.15">
      <c r="A202" s="15"/>
      <c r="B202" s="11" t="s">
        <v>8</v>
      </c>
      <c r="C202" s="18">
        <v>2004</v>
      </c>
      <c r="D202" s="8">
        <v>444555</v>
      </c>
      <c r="E202" s="9">
        <v>3870838</v>
      </c>
      <c r="F202" s="10">
        <v>67.400000000000006</v>
      </c>
      <c r="G202" s="13">
        <v>86.1</v>
      </c>
      <c r="H202" s="12">
        <v>8.6999999999999993</v>
      </c>
      <c r="I202" s="18">
        <v>2004</v>
      </c>
      <c r="J202" s="16">
        <f t="shared" si="11"/>
        <v>0.13900000000000007</v>
      </c>
    </row>
    <row r="203" spans="1:10" ht="18" customHeight="1" x14ac:dyDescent="0.15">
      <c r="A203" s="15"/>
      <c r="B203" s="11" t="s">
        <v>8</v>
      </c>
      <c r="C203" s="18">
        <v>2005</v>
      </c>
      <c r="D203" s="8">
        <v>395685</v>
      </c>
      <c r="E203" s="9">
        <v>3831940</v>
      </c>
      <c r="F203" s="10">
        <v>60</v>
      </c>
      <c r="G203" s="13">
        <v>89</v>
      </c>
      <c r="H203" s="12">
        <v>9.6999999999999993</v>
      </c>
      <c r="I203" s="18">
        <v>2005</v>
      </c>
      <c r="J203" s="16">
        <f t="shared" si="11"/>
        <v>0.11</v>
      </c>
    </row>
    <row r="204" spans="1:10" ht="18" customHeight="1" x14ac:dyDescent="0.15">
      <c r="A204" s="15"/>
      <c r="B204" s="11" t="s">
        <v>8</v>
      </c>
      <c r="C204" s="18">
        <v>2006</v>
      </c>
      <c r="D204" s="8">
        <v>360997</v>
      </c>
      <c r="E204" s="9">
        <v>3824120</v>
      </c>
      <c r="F204" s="10">
        <v>54.8</v>
      </c>
      <c r="G204" s="13">
        <v>91.2</v>
      </c>
      <c r="H204" s="12">
        <v>10.6</v>
      </c>
      <c r="I204" s="18">
        <v>2006</v>
      </c>
      <c r="J204" s="16">
        <f t="shared" si="11"/>
        <v>8.7999999999999967E-2</v>
      </c>
    </row>
    <row r="205" spans="1:10" ht="18" customHeight="1" x14ac:dyDescent="0.15">
      <c r="A205" s="15"/>
      <c r="B205" s="11" t="s">
        <v>8</v>
      </c>
      <c r="C205" s="18">
        <v>2007</v>
      </c>
      <c r="D205" s="8">
        <v>330348</v>
      </c>
      <c r="E205" s="9">
        <v>3725942</v>
      </c>
      <c r="F205" s="10">
        <v>50.1</v>
      </c>
      <c r="G205" s="13">
        <v>91.5</v>
      </c>
      <c r="H205" s="12">
        <v>11.3</v>
      </c>
      <c r="I205" s="18">
        <v>2007</v>
      </c>
      <c r="J205" s="16">
        <f t="shared" si="11"/>
        <v>8.5000000000000006E-2</v>
      </c>
    </row>
    <row r="206" spans="1:10" ht="18" customHeight="1" x14ac:dyDescent="0.15">
      <c r="A206" s="15"/>
      <c r="B206" s="11" t="s">
        <v>8</v>
      </c>
      <c r="C206" s="18">
        <v>2008</v>
      </c>
      <c r="D206" s="8">
        <v>302780</v>
      </c>
      <c r="E206" s="9">
        <v>3558910</v>
      </c>
      <c r="F206" s="10">
        <v>45.9</v>
      </c>
      <c r="G206" s="13">
        <v>91.7</v>
      </c>
      <c r="H206" s="12">
        <v>11.8</v>
      </c>
      <c r="I206" s="18">
        <v>2008</v>
      </c>
      <c r="J206" s="16">
        <f t="shared" si="11"/>
        <v>8.2999999999999977E-2</v>
      </c>
    </row>
    <row r="207" spans="1:10" ht="18" customHeight="1" x14ac:dyDescent="0.15">
      <c r="A207" s="15"/>
      <c r="B207" s="11" t="s">
        <v>8</v>
      </c>
      <c r="C207" s="18">
        <v>2009</v>
      </c>
      <c r="D207" s="8">
        <v>275267</v>
      </c>
      <c r="E207" s="9">
        <v>3261835</v>
      </c>
      <c r="F207" s="10">
        <v>41.8</v>
      </c>
      <c r="G207" s="13">
        <v>90.9</v>
      </c>
      <c r="H207" s="12">
        <v>11.8</v>
      </c>
      <c r="I207" s="18">
        <v>2009</v>
      </c>
      <c r="J207" s="16">
        <f t="shared" si="11"/>
        <v>9.0999999999999942E-2</v>
      </c>
    </row>
    <row r="208" spans="1:10" ht="18" customHeight="1" x14ac:dyDescent="0.15">
      <c r="A208" s="15"/>
      <c r="B208" s="11" t="s">
        <v>8</v>
      </c>
      <c r="C208" s="18">
        <v>2010</v>
      </c>
      <c r="D208" s="8">
        <v>253255</v>
      </c>
      <c r="E208" s="9">
        <v>3070962</v>
      </c>
      <c r="F208" s="10">
        <v>38.4</v>
      </c>
      <c r="G208" s="13">
        <v>92</v>
      </c>
      <c r="H208" s="12">
        <v>12.1</v>
      </c>
      <c r="I208" s="18">
        <v>2010</v>
      </c>
      <c r="J208" s="16">
        <f t="shared" si="11"/>
        <v>0.08</v>
      </c>
    </row>
    <row r="209" spans="1:10" ht="18" customHeight="1" x14ac:dyDescent="0.15">
      <c r="A209" s="15"/>
      <c r="B209" s="11" t="s">
        <v>8</v>
      </c>
      <c r="C209" s="18">
        <v>2011</v>
      </c>
      <c r="D209" s="8">
        <v>237710</v>
      </c>
      <c r="E209" s="9">
        <v>3041589</v>
      </c>
      <c r="F209" s="10">
        <v>36.1</v>
      </c>
      <c r="G209" s="13">
        <v>93.9</v>
      </c>
      <c r="H209" s="12">
        <v>12.8</v>
      </c>
      <c r="I209" s="18">
        <v>2011</v>
      </c>
      <c r="J209" s="16">
        <f t="shared" si="11"/>
        <v>6.0999999999999943E-2</v>
      </c>
    </row>
    <row r="210" spans="1:10" ht="18" customHeight="1" x14ac:dyDescent="0.15">
      <c r="A210" s="15"/>
      <c r="B210" s="11" t="s">
        <v>8</v>
      </c>
      <c r="C210" s="18">
        <v>2012</v>
      </c>
      <c r="D210" s="8">
        <v>225244</v>
      </c>
      <c r="E210" s="9">
        <v>3017064</v>
      </c>
      <c r="F210" s="10">
        <v>34.200000000000003</v>
      </c>
      <c r="G210" s="13">
        <v>94.8</v>
      </c>
      <c r="H210" s="12">
        <v>13.4</v>
      </c>
      <c r="I210" s="18">
        <v>2012</v>
      </c>
      <c r="J210" s="16">
        <f t="shared" si="11"/>
        <v>5.2000000000000025E-2</v>
      </c>
    </row>
    <row r="211" spans="1:10" ht="18" customHeight="1" x14ac:dyDescent="0.15">
      <c r="A211" s="15"/>
      <c r="B211" s="11" t="s">
        <v>8</v>
      </c>
      <c r="C211" s="18">
        <v>2013</v>
      </c>
      <c r="D211" s="8">
        <v>214273</v>
      </c>
      <c r="E211" s="9">
        <v>2982077</v>
      </c>
      <c r="F211" s="10">
        <v>32.5</v>
      </c>
      <c r="G211" s="13">
        <v>95.1</v>
      </c>
      <c r="H211" s="12">
        <v>13.9</v>
      </c>
      <c r="I211" s="18">
        <v>2013</v>
      </c>
      <c r="J211" s="16">
        <f t="shared" si="11"/>
        <v>4.9000000000000057E-2</v>
      </c>
    </row>
    <row r="212" spans="1:10" ht="18" customHeight="1" x14ac:dyDescent="0.15">
      <c r="A212" s="15"/>
      <c r="B212" s="11" t="s">
        <v>8</v>
      </c>
      <c r="C212" s="18">
        <v>2014</v>
      </c>
      <c r="D212" s="8">
        <v>203175</v>
      </c>
      <c r="E212" s="9">
        <v>2944528</v>
      </c>
      <c r="F212" s="10">
        <v>30.8</v>
      </c>
      <c r="G212" s="13">
        <v>94.8</v>
      </c>
      <c r="H212" s="12">
        <v>14.5</v>
      </c>
      <c r="I212" s="18">
        <v>2014</v>
      </c>
      <c r="J212" s="16">
        <f t="shared" si="11"/>
        <v>5.2000000000000025E-2</v>
      </c>
    </row>
    <row r="213" spans="1:10" ht="18" customHeight="1" x14ac:dyDescent="0.15">
      <c r="A213" s="15"/>
      <c r="B213" s="11" t="s">
        <v>8</v>
      </c>
      <c r="C213" s="18">
        <v>2015</v>
      </c>
      <c r="D213" s="8">
        <v>193637</v>
      </c>
      <c r="E213" s="9">
        <v>2929857</v>
      </c>
      <c r="F213" s="10">
        <v>29.4</v>
      </c>
      <c r="G213" s="13">
        <v>95.3</v>
      </c>
      <c r="H213" s="12">
        <v>15.1</v>
      </c>
      <c r="I213" s="18">
        <v>2015</v>
      </c>
      <c r="J213" s="16">
        <f t="shared" si="11"/>
        <v>4.7000000000000028E-2</v>
      </c>
    </row>
    <row r="214" spans="1:10" ht="18" customHeight="1" x14ac:dyDescent="0.15">
      <c r="A214" s="15"/>
      <c r="B214" s="11" t="s">
        <v>8</v>
      </c>
      <c r="C214" s="18">
        <v>2016</v>
      </c>
      <c r="D214" s="8">
        <v>185336</v>
      </c>
      <c r="E214" s="9">
        <v>2887595</v>
      </c>
      <c r="F214" s="10">
        <v>28.1</v>
      </c>
      <c r="G214" s="13">
        <v>95.7</v>
      </c>
      <c r="H214" s="12">
        <v>15.6</v>
      </c>
      <c r="I214" s="18">
        <v>2016</v>
      </c>
      <c r="J214" s="16">
        <f t="shared" si="11"/>
        <v>4.2999999999999969E-2</v>
      </c>
    </row>
    <row r="215" spans="1:10" ht="18" customHeight="1" x14ac:dyDescent="0.15">
      <c r="A215" s="15"/>
      <c r="B215" s="11" t="s">
        <v>8</v>
      </c>
      <c r="C215" s="18">
        <v>2017</v>
      </c>
      <c r="D215" s="8">
        <v>176097</v>
      </c>
      <c r="E215" s="9">
        <v>2832518</v>
      </c>
      <c r="F215" s="10">
        <v>26.7</v>
      </c>
      <c r="G215" s="13">
        <v>95</v>
      </c>
      <c r="H215" s="12">
        <v>16.100000000000001</v>
      </c>
      <c r="I215" s="18">
        <v>2017</v>
      </c>
      <c r="J215" s="16">
        <f t="shared" si="11"/>
        <v>0.05</v>
      </c>
    </row>
    <row r="216" spans="1:10" ht="18" customHeight="1" x14ac:dyDescent="0.15">
      <c r="A216" s="15"/>
      <c r="B216" s="11" t="s">
        <v>8</v>
      </c>
      <c r="C216" s="18">
        <v>2018</v>
      </c>
      <c r="D216" s="8">
        <v>167159</v>
      </c>
      <c r="E216" s="9">
        <v>2792492</v>
      </c>
      <c r="F216" s="10">
        <v>25.4</v>
      </c>
      <c r="G216" s="13">
        <v>94.9</v>
      </c>
      <c r="H216" s="12">
        <v>16.7</v>
      </c>
      <c r="I216" s="18">
        <v>2018</v>
      </c>
      <c r="J216" s="16">
        <f t="shared" si="11"/>
        <v>5.0999999999999941E-2</v>
      </c>
    </row>
    <row r="217" spans="1:10" ht="18" customHeight="1" x14ac:dyDescent="0.15">
      <c r="A217" s="15"/>
      <c r="B217" s="11" t="s">
        <v>8</v>
      </c>
      <c r="C217" s="18">
        <v>2019</v>
      </c>
      <c r="D217" s="8">
        <v>160204</v>
      </c>
      <c r="E217" s="9">
        <v>2743154</v>
      </c>
      <c r="F217" s="10">
        <v>24.3</v>
      </c>
      <c r="G217" s="13">
        <v>95.8</v>
      </c>
      <c r="H217" s="12">
        <v>17.100000000000001</v>
      </c>
      <c r="I217" s="18">
        <v>2019</v>
      </c>
      <c r="J217" s="16">
        <f t="shared" si="11"/>
        <v>4.200000000000003E-2</v>
      </c>
    </row>
    <row r="218" spans="1:10" ht="18" customHeight="1" x14ac:dyDescent="0.15">
      <c r="A218" s="15"/>
      <c r="B218" s="11" t="s">
        <v>8</v>
      </c>
      <c r="C218" s="18">
        <v>2020</v>
      </c>
      <c r="D218" s="8">
        <v>151035</v>
      </c>
      <c r="E218" s="9">
        <v>2649698</v>
      </c>
      <c r="F218" s="10">
        <v>22.9</v>
      </c>
      <c r="G218" s="13">
        <v>94.3</v>
      </c>
      <c r="H218" s="12">
        <v>17.5</v>
      </c>
      <c r="I218" s="18">
        <v>2020</v>
      </c>
      <c r="J218" s="16">
        <f t="shared" si="11"/>
        <v>5.700000000000003E-2</v>
      </c>
    </row>
    <row r="219" spans="1:10" ht="54.75" customHeight="1" x14ac:dyDescent="0.2">
      <c r="A219" s="31" t="s">
        <v>7</v>
      </c>
      <c r="B219" s="31"/>
      <c r="C219" s="23">
        <v>2003</v>
      </c>
      <c r="D219" s="3"/>
      <c r="E219" s="3"/>
      <c r="F219" s="3"/>
      <c r="G219" s="3"/>
      <c r="H219" s="3"/>
      <c r="I219" s="23">
        <v>2003</v>
      </c>
    </row>
    <row r="220" spans="1:10" ht="22.5" customHeight="1" x14ac:dyDescent="0.15">
      <c r="A220" s="15"/>
      <c r="B220" s="11" t="s">
        <v>8</v>
      </c>
      <c r="C220" s="18">
        <v>2003</v>
      </c>
      <c r="D220" s="8">
        <v>662543</v>
      </c>
      <c r="E220" s="9">
        <v>3891084</v>
      </c>
      <c r="F220" s="10">
        <v>100</v>
      </c>
      <c r="G220" s="11" t="s">
        <v>9</v>
      </c>
      <c r="H220" s="12">
        <v>5.9</v>
      </c>
      <c r="I220" s="18">
        <v>2003</v>
      </c>
    </row>
    <row r="221" spans="1:10" ht="18" customHeight="1" x14ac:dyDescent="0.15">
      <c r="A221" s="15"/>
      <c r="B221" s="11" t="s">
        <v>8</v>
      </c>
      <c r="C221" s="18">
        <v>2004</v>
      </c>
      <c r="D221" s="8">
        <v>525244</v>
      </c>
      <c r="E221" s="9">
        <v>3804733</v>
      </c>
      <c r="F221" s="10">
        <v>79.3</v>
      </c>
      <c r="G221" s="13">
        <v>79.3</v>
      </c>
      <c r="H221" s="12">
        <v>7.2</v>
      </c>
      <c r="I221" s="18">
        <v>2004</v>
      </c>
      <c r="J221" s="16">
        <f t="shared" ref="J221:J237" si="12">(100-G221)/100</f>
        <v>0.20700000000000002</v>
      </c>
    </row>
    <row r="222" spans="1:10" ht="18" customHeight="1" x14ac:dyDescent="0.15">
      <c r="A222" s="15"/>
      <c r="B222" s="11" t="s">
        <v>8</v>
      </c>
      <c r="C222" s="18">
        <v>2005</v>
      </c>
      <c r="D222" s="8">
        <v>453130</v>
      </c>
      <c r="E222" s="9">
        <v>3752400</v>
      </c>
      <c r="F222" s="10">
        <v>68.400000000000006</v>
      </c>
      <c r="G222" s="13">
        <v>86.3</v>
      </c>
      <c r="H222" s="12">
        <v>8.3000000000000007</v>
      </c>
      <c r="I222" s="18">
        <v>2005</v>
      </c>
      <c r="J222" s="16">
        <f t="shared" si="12"/>
        <v>0.13700000000000004</v>
      </c>
    </row>
    <row r="223" spans="1:10" ht="18" customHeight="1" x14ac:dyDescent="0.15">
      <c r="A223" s="15"/>
      <c r="B223" s="11" t="s">
        <v>8</v>
      </c>
      <c r="C223" s="18">
        <v>2006</v>
      </c>
      <c r="D223" s="8">
        <v>406991</v>
      </c>
      <c r="E223" s="9">
        <v>3718365</v>
      </c>
      <c r="F223" s="10">
        <v>61.4</v>
      </c>
      <c r="G223" s="13">
        <v>89.8</v>
      </c>
      <c r="H223" s="12">
        <v>9.1</v>
      </c>
      <c r="I223" s="18">
        <v>2006</v>
      </c>
      <c r="J223" s="16">
        <f t="shared" si="12"/>
        <v>0.10200000000000004</v>
      </c>
    </row>
    <row r="224" spans="1:10" ht="18" customHeight="1" x14ac:dyDescent="0.15">
      <c r="A224" s="15"/>
      <c r="B224" s="11" t="s">
        <v>8</v>
      </c>
      <c r="C224" s="18">
        <v>2007</v>
      </c>
      <c r="D224" s="8">
        <v>366143</v>
      </c>
      <c r="E224" s="9">
        <v>3644988</v>
      </c>
      <c r="F224" s="10">
        <v>55.3</v>
      </c>
      <c r="G224" s="13">
        <v>90</v>
      </c>
      <c r="H224" s="12">
        <v>10</v>
      </c>
      <c r="I224" s="18">
        <v>2007</v>
      </c>
      <c r="J224" s="16">
        <f t="shared" si="12"/>
        <v>0.1</v>
      </c>
    </row>
    <row r="225" spans="1:10" ht="18" customHeight="1" x14ac:dyDescent="0.15">
      <c r="A225" s="15"/>
      <c r="B225" s="11" t="s">
        <v>8</v>
      </c>
      <c r="C225" s="18">
        <v>2008</v>
      </c>
      <c r="D225" s="8">
        <v>330963</v>
      </c>
      <c r="E225" s="9">
        <v>3491112</v>
      </c>
      <c r="F225" s="10">
        <v>50</v>
      </c>
      <c r="G225" s="13">
        <v>90.4</v>
      </c>
      <c r="H225" s="12">
        <v>10.5</v>
      </c>
      <c r="I225" s="18">
        <v>2008</v>
      </c>
      <c r="J225" s="16">
        <f t="shared" si="12"/>
        <v>9.5999999999999946E-2</v>
      </c>
    </row>
    <row r="226" spans="1:10" ht="18" customHeight="1" x14ac:dyDescent="0.15">
      <c r="A226" s="15"/>
      <c r="B226" s="11" t="s">
        <v>8</v>
      </c>
      <c r="C226" s="18">
        <v>2009</v>
      </c>
      <c r="D226" s="8">
        <v>296904</v>
      </c>
      <c r="E226" s="9">
        <v>3174969</v>
      </c>
      <c r="F226" s="10">
        <v>44.8</v>
      </c>
      <c r="G226" s="13">
        <v>89.7</v>
      </c>
      <c r="H226" s="12">
        <v>10.7</v>
      </c>
      <c r="I226" s="18">
        <v>2009</v>
      </c>
      <c r="J226" s="16">
        <f t="shared" si="12"/>
        <v>0.10299999999999997</v>
      </c>
    </row>
    <row r="227" spans="1:10" ht="18" customHeight="1" x14ac:dyDescent="0.15">
      <c r="A227" s="15"/>
      <c r="B227" s="11" t="s">
        <v>8</v>
      </c>
      <c r="C227" s="18">
        <v>2010</v>
      </c>
      <c r="D227" s="8">
        <v>271042</v>
      </c>
      <c r="E227" s="9">
        <v>2997006</v>
      </c>
      <c r="F227" s="10">
        <v>40.9</v>
      </c>
      <c r="G227" s="13">
        <v>91.3</v>
      </c>
      <c r="H227" s="12">
        <v>11.1</v>
      </c>
      <c r="I227" s="18">
        <v>2010</v>
      </c>
      <c r="J227" s="16">
        <f t="shared" si="12"/>
        <v>8.7000000000000022E-2</v>
      </c>
    </row>
    <row r="228" spans="1:10" ht="18" customHeight="1" x14ac:dyDescent="0.15">
      <c r="A228" s="15"/>
      <c r="B228" s="11" t="s">
        <v>8</v>
      </c>
      <c r="C228" s="18">
        <v>2011</v>
      </c>
      <c r="D228" s="8">
        <v>252322</v>
      </c>
      <c r="E228" s="9">
        <v>2964296</v>
      </c>
      <c r="F228" s="10">
        <v>38.1</v>
      </c>
      <c r="G228" s="13">
        <v>93.1</v>
      </c>
      <c r="H228" s="12">
        <v>11.7</v>
      </c>
      <c r="I228" s="18">
        <v>2011</v>
      </c>
      <c r="J228" s="16">
        <f t="shared" si="12"/>
        <v>6.9000000000000061E-2</v>
      </c>
    </row>
    <row r="229" spans="1:10" ht="18" customHeight="1" x14ac:dyDescent="0.15">
      <c r="A229" s="15"/>
      <c r="B229" s="11" t="s">
        <v>8</v>
      </c>
      <c r="C229" s="18">
        <v>2012</v>
      </c>
      <c r="D229" s="8">
        <v>238688</v>
      </c>
      <c r="E229" s="9">
        <v>2949752</v>
      </c>
      <c r="F229" s="10">
        <v>36</v>
      </c>
      <c r="G229" s="13">
        <v>94.6</v>
      </c>
      <c r="H229" s="12">
        <v>12.4</v>
      </c>
      <c r="I229" s="18">
        <v>2012</v>
      </c>
      <c r="J229" s="16">
        <f t="shared" si="12"/>
        <v>5.4000000000000055E-2</v>
      </c>
    </row>
    <row r="230" spans="1:10" ht="18" customHeight="1" x14ac:dyDescent="0.15">
      <c r="A230" s="15"/>
      <c r="B230" s="11" t="s">
        <v>8</v>
      </c>
      <c r="C230" s="18">
        <v>2013</v>
      </c>
      <c r="D230" s="8">
        <v>226559</v>
      </c>
      <c r="E230" s="9">
        <v>2920974</v>
      </c>
      <c r="F230" s="10">
        <v>34.200000000000003</v>
      </c>
      <c r="G230" s="13">
        <v>94.9</v>
      </c>
      <c r="H230" s="12">
        <v>12.9</v>
      </c>
      <c r="I230" s="18">
        <v>2013</v>
      </c>
      <c r="J230" s="16">
        <f t="shared" si="12"/>
        <v>5.0999999999999941E-2</v>
      </c>
    </row>
    <row r="231" spans="1:10" ht="18" customHeight="1" x14ac:dyDescent="0.15">
      <c r="A231" s="15"/>
      <c r="B231" s="11" t="s">
        <v>8</v>
      </c>
      <c r="C231" s="18">
        <v>2014</v>
      </c>
      <c r="D231" s="8">
        <v>214060</v>
      </c>
      <c r="E231" s="9">
        <v>2899140</v>
      </c>
      <c r="F231" s="10">
        <v>32.299999999999997</v>
      </c>
      <c r="G231" s="13">
        <v>94.5</v>
      </c>
      <c r="H231" s="12">
        <v>13.5</v>
      </c>
      <c r="I231" s="18">
        <v>2014</v>
      </c>
      <c r="J231" s="16">
        <f t="shared" si="12"/>
        <v>5.5E-2</v>
      </c>
    </row>
    <row r="232" spans="1:10" ht="18" customHeight="1" x14ac:dyDescent="0.15">
      <c r="A232" s="15"/>
      <c r="B232" s="11" t="s">
        <v>8</v>
      </c>
      <c r="C232" s="18">
        <v>2015</v>
      </c>
      <c r="D232" s="8">
        <v>203464</v>
      </c>
      <c r="E232" s="9">
        <v>2878763</v>
      </c>
      <c r="F232" s="10">
        <v>30.7</v>
      </c>
      <c r="G232" s="13">
        <v>95</v>
      </c>
      <c r="H232" s="12">
        <v>14.1</v>
      </c>
      <c r="I232" s="18">
        <v>2015</v>
      </c>
      <c r="J232" s="16">
        <f t="shared" si="12"/>
        <v>0.05</v>
      </c>
    </row>
    <row r="233" spans="1:10" ht="18" customHeight="1" x14ac:dyDescent="0.15">
      <c r="A233" s="15"/>
      <c r="B233" s="11" t="s">
        <v>8</v>
      </c>
      <c r="C233" s="18">
        <v>2016</v>
      </c>
      <c r="D233" s="8">
        <v>192827</v>
      </c>
      <c r="E233" s="9">
        <v>2854938</v>
      </c>
      <c r="F233" s="10">
        <v>29.1</v>
      </c>
      <c r="G233" s="13">
        <v>94.8</v>
      </c>
      <c r="H233" s="12">
        <v>14.8</v>
      </c>
      <c r="I233" s="18">
        <v>2016</v>
      </c>
      <c r="J233" s="16">
        <f t="shared" si="12"/>
        <v>5.2000000000000025E-2</v>
      </c>
    </row>
    <row r="234" spans="1:10" ht="18" customHeight="1" x14ac:dyDescent="0.15">
      <c r="A234" s="15"/>
      <c r="B234" s="11" t="s">
        <v>8</v>
      </c>
      <c r="C234" s="18">
        <v>2017</v>
      </c>
      <c r="D234" s="8">
        <v>183224</v>
      </c>
      <c r="E234" s="9">
        <v>2816408</v>
      </c>
      <c r="F234" s="10">
        <v>27.7</v>
      </c>
      <c r="G234" s="13">
        <v>95</v>
      </c>
      <c r="H234" s="12">
        <v>15.4</v>
      </c>
      <c r="I234" s="18">
        <v>2017</v>
      </c>
      <c r="J234" s="16">
        <f t="shared" si="12"/>
        <v>0.05</v>
      </c>
    </row>
    <row r="235" spans="1:10" ht="18" customHeight="1" x14ac:dyDescent="0.15">
      <c r="A235" s="15"/>
      <c r="B235" s="11" t="s">
        <v>8</v>
      </c>
      <c r="C235" s="18">
        <v>2018</v>
      </c>
      <c r="D235" s="8">
        <v>173983</v>
      </c>
      <c r="E235" s="9">
        <v>2773581</v>
      </c>
      <c r="F235" s="10">
        <v>26.3</v>
      </c>
      <c r="G235" s="13">
        <v>95</v>
      </c>
      <c r="H235" s="12">
        <v>15.9</v>
      </c>
      <c r="I235" s="18">
        <v>2018</v>
      </c>
      <c r="J235" s="16">
        <f t="shared" si="12"/>
        <v>0.05</v>
      </c>
    </row>
    <row r="236" spans="1:10" ht="18" customHeight="1" x14ac:dyDescent="0.15">
      <c r="A236" s="15"/>
      <c r="B236" s="11" t="s">
        <v>8</v>
      </c>
      <c r="C236" s="18">
        <v>2019</v>
      </c>
      <c r="D236" s="8">
        <v>165872</v>
      </c>
      <c r="E236" s="9">
        <v>2728907</v>
      </c>
      <c r="F236" s="10">
        <v>25</v>
      </c>
      <c r="G236" s="13">
        <v>95.3</v>
      </c>
      <c r="H236" s="12">
        <v>16.5</v>
      </c>
      <c r="I236" s="18">
        <v>2019</v>
      </c>
      <c r="J236" s="16">
        <f t="shared" si="12"/>
        <v>4.7000000000000028E-2</v>
      </c>
    </row>
    <row r="237" spans="1:10" ht="18" customHeight="1" x14ac:dyDescent="0.15">
      <c r="A237" s="15"/>
      <c r="B237" s="11" t="s">
        <v>8</v>
      </c>
      <c r="C237" s="18">
        <v>2020</v>
      </c>
      <c r="D237" s="8">
        <v>156307</v>
      </c>
      <c r="E237" s="9">
        <v>2657641</v>
      </c>
      <c r="F237" s="10">
        <v>23.6</v>
      </c>
      <c r="G237" s="13">
        <v>94.2</v>
      </c>
      <c r="H237" s="12">
        <v>17</v>
      </c>
      <c r="I237" s="18">
        <v>2020</v>
      </c>
      <c r="J237" s="16">
        <f t="shared" si="12"/>
        <v>5.7999999999999968E-2</v>
      </c>
    </row>
    <row r="238" spans="1:10" ht="54.75" customHeight="1" x14ac:dyDescent="0.2">
      <c r="A238" s="31" t="s">
        <v>7</v>
      </c>
      <c r="B238" s="31"/>
      <c r="C238" s="23">
        <v>2004</v>
      </c>
      <c r="D238" s="3"/>
      <c r="E238" s="3"/>
      <c r="F238" s="3"/>
      <c r="G238" s="3"/>
      <c r="H238" s="3"/>
      <c r="I238" s="23">
        <v>2004</v>
      </c>
    </row>
    <row r="239" spans="1:10" ht="22.5" customHeight="1" x14ac:dyDescent="0.15">
      <c r="A239" s="15"/>
      <c r="B239" s="11" t="s">
        <v>8</v>
      </c>
      <c r="C239" s="18">
        <v>2004</v>
      </c>
      <c r="D239" s="8">
        <v>653887</v>
      </c>
      <c r="E239" s="9">
        <v>3639709</v>
      </c>
      <c r="F239" s="10">
        <v>100</v>
      </c>
      <c r="G239" s="11" t="s">
        <v>9</v>
      </c>
      <c r="H239" s="12">
        <v>5.6</v>
      </c>
      <c r="I239" s="18">
        <v>2004</v>
      </c>
    </row>
    <row r="240" spans="1:10" ht="18" customHeight="1" x14ac:dyDescent="0.15">
      <c r="A240" s="15"/>
      <c r="B240" s="11" t="s">
        <v>8</v>
      </c>
      <c r="C240" s="18">
        <v>2005</v>
      </c>
      <c r="D240" s="8">
        <v>516225</v>
      </c>
      <c r="E240" s="9">
        <v>3598159</v>
      </c>
      <c r="F240" s="10">
        <v>78.900000000000006</v>
      </c>
      <c r="G240" s="13">
        <v>78.900000000000006</v>
      </c>
      <c r="H240" s="12">
        <v>7</v>
      </c>
      <c r="I240" s="18">
        <v>2005</v>
      </c>
      <c r="J240" s="16">
        <f>(100-G240)/100</f>
        <v>0.21099999999999994</v>
      </c>
    </row>
    <row r="241" spans="1:10" ht="18" customHeight="1" x14ac:dyDescent="0.15">
      <c r="A241" s="15"/>
      <c r="B241" s="11" t="s">
        <v>8</v>
      </c>
      <c r="C241" s="18">
        <v>2006</v>
      </c>
      <c r="D241" s="8">
        <v>451591</v>
      </c>
      <c r="E241" s="9">
        <v>3594256</v>
      </c>
      <c r="F241" s="10">
        <v>69.099999999999994</v>
      </c>
      <c r="G241" s="13">
        <v>87.5</v>
      </c>
      <c r="H241" s="12">
        <v>8</v>
      </c>
      <c r="I241" s="18">
        <v>2006</v>
      </c>
      <c r="J241" s="16">
        <f t="shared" ref="J241:J255" si="13">(100-G241)/100</f>
        <v>0.125</v>
      </c>
    </row>
    <row r="242" spans="1:10" ht="18" customHeight="1" x14ac:dyDescent="0.15">
      <c r="A242" s="15"/>
      <c r="B242" s="11" t="s">
        <v>8</v>
      </c>
      <c r="C242" s="18">
        <v>2007</v>
      </c>
      <c r="D242" s="8">
        <v>400022</v>
      </c>
      <c r="E242" s="9">
        <v>3500519</v>
      </c>
      <c r="F242" s="10">
        <v>61.2</v>
      </c>
      <c r="G242" s="13">
        <v>88.6</v>
      </c>
      <c r="H242" s="12">
        <v>8.8000000000000007</v>
      </c>
      <c r="I242" s="18">
        <v>2007</v>
      </c>
      <c r="J242" s="16">
        <f t="shared" si="13"/>
        <v>0.11400000000000006</v>
      </c>
    </row>
    <row r="243" spans="1:10" ht="18" customHeight="1" x14ac:dyDescent="0.15">
      <c r="A243" s="15"/>
      <c r="B243" s="11" t="s">
        <v>8</v>
      </c>
      <c r="C243" s="18">
        <v>2008</v>
      </c>
      <c r="D243" s="8">
        <v>356540</v>
      </c>
      <c r="E243" s="9">
        <v>3337328</v>
      </c>
      <c r="F243" s="10">
        <v>54.5</v>
      </c>
      <c r="G243" s="13">
        <v>89.1</v>
      </c>
      <c r="H243" s="12">
        <v>9.4</v>
      </c>
      <c r="I243" s="18">
        <v>2008</v>
      </c>
      <c r="J243" s="16">
        <f t="shared" si="13"/>
        <v>0.10900000000000006</v>
      </c>
    </row>
    <row r="244" spans="1:10" ht="18" customHeight="1" x14ac:dyDescent="0.15">
      <c r="A244" s="15"/>
      <c r="B244" s="11" t="s">
        <v>8</v>
      </c>
      <c r="C244" s="18">
        <v>2009</v>
      </c>
      <c r="D244" s="8">
        <v>316548</v>
      </c>
      <c r="E244" s="9">
        <v>3029119</v>
      </c>
      <c r="F244" s="10">
        <v>48.4</v>
      </c>
      <c r="G244" s="13">
        <v>88.8</v>
      </c>
      <c r="H244" s="12">
        <v>9.6</v>
      </c>
      <c r="I244" s="18">
        <v>2009</v>
      </c>
      <c r="J244" s="16">
        <f t="shared" si="13"/>
        <v>0.11200000000000003</v>
      </c>
    </row>
    <row r="245" spans="1:10" ht="18" customHeight="1" x14ac:dyDescent="0.15">
      <c r="A245" s="15"/>
      <c r="B245" s="11" t="s">
        <v>8</v>
      </c>
      <c r="C245" s="18">
        <v>2010</v>
      </c>
      <c r="D245" s="8">
        <v>286061</v>
      </c>
      <c r="E245" s="9">
        <v>2857481</v>
      </c>
      <c r="F245" s="10">
        <v>43.7</v>
      </c>
      <c r="G245" s="13">
        <v>90.4</v>
      </c>
      <c r="H245" s="12">
        <v>10</v>
      </c>
      <c r="I245" s="18">
        <v>2010</v>
      </c>
      <c r="J245" s="16">
        <f t="shared" si="13"/>
        <v>9.5999999999999946E-2</v>
      </c>
    </row>
    <row r="246" spans="1:10" ht="18" customHeight="1" x14ac:dyDescent="0.15">
      <c r="A246" s="15"/>
      <c r="B246" s="11" t="s">
        <v>8</v>
      </c>
      <c r="C246" s="18">
        <v>2011</v>
      </c>
      <c r="D246" s="8">
        <v>265011</v>
      </c>
      <c r="E246" s="9">
        <v>2830596</v>
      </c>
      <c r="F246" s="10">
        <v>40.5</v>
      </c>
      <c r="G246" s="13">
        <v>92.6</v>
      </c>
      <c r="H246" s="12">
        <v>10.7</v>
      </c>
      <c r="I246" s="18">
        <v>2011</v>
      </c>
      <c r="J246" s="16">
        <f t="shared" si="13"/>
        <v>7.4000000000000052E-2</v>
      </c>
    </row>
    <row r="247" spans="1:10" ht="18" customHeight="1" x14ac:dyDescent="0.15">
      <c r="A247" s="15"/>
      <c r="B247" s="11" t="s">
        <v>8</v>
      </c>
      <c r="C247" s="18">
        <v>2012</v>
      </c>
      <c r="D247" s="8">
        <v>249901</v>
      </c>
      <c r="E247" s="9">
        <v>2814907</v>
      </c>
      <c r="F247" s="10">
        <v>38.200000000000003</v>
      </c>
      <c r="G247" s="13">
        <v>94.3</v>
      </c>
      <c r="H247" s="12">
        <v>11.3</v>
      </c>
      <c r="I247" s="18">
        <v>2012</v>
      </c>
      <c r="J247" s="16">
        <f t="shared" si="13"/>
        <v>5.700000000000003E-2</v>
      </c>
    </row>
    <row r="248" spans="1:10" ht="18" customHeight="1" x14ac:dyDescent="0.15">
      <c r="A248" s="15"/>
      <c r="B248" s="11" t="s">
        <v>8</v>
      </c>
      <c r="C248" s="18">
        <v>2013</v>
      </c>
      <c r="D248" s="8">
        <v>236285</v>
      </c>
      <c r="E248" s="9">
        <v>2798135</v>
      </c>
      <c r="F248" s="10">
        <v>36.1</v>
      </c>
      <c r="G248" s="13">
        <v>94.6</v>
      </c>
      <c r="H248" s="12">
        <v>11.8</v>
      </c>
      <c r="I248" s="18">
        <v>2013</v>
      </c>
      <c r="J248" s="16">
        <f t="shared" si="13"/>
        <v>5.4000000000000055E-2</v>
      </c>
    </row>
    <row r="249" spans="1:10" ht="18" customHeight="1" x14ac:dyDescent="0.15">
      <c r="A249" s="15"/>
      <c r="B249" s="11" t="s">
        <v>8</v>
      </c>
      <c r="C249" s="18">
        <v>2014</v>
      </c>
      <c r="D249" s="8">
        <v>222163</v>
      </c>
      <c r="E249" s="9">
        <v>2782037</v>
      </c>
      <c r="F249" s="10">
        <v>34</v>
      </c>
      <c r="G249" s="13">
        <v>94</v>
      </c>
      <c r="H249" s="12">
        <v>12.5</v>
      </c>
      <c r="I249" s="18">
        <v>2014</v>
      </c>
      <c r="J249" s="16">
        <f t="shared" si="13"/>
        <v>0.06</v>
      </c>
    </row>
    <row r="250" spans="1:10" ht="18" customHeight="1" x14ac:dyDescent="0.15">
      <c r="A250" s="15"/>
      <c r="B250" s="11" t="s">
        <v>8</v>
      </c>
      <c r="C250" s="18">
        <v>2015</v>
      </c>
      <c r="D250" s="8">
        <v>209874</v>
      </c>
      <c r="E250" s="9">
        <v>2760782</v>
      </c>
      <c r="F250" s="10">
        <v>32.1</v>
      </c>
      <c r="G250" s="13">
        <v>94.5</v>
      </c>
      <c r="H250" s="12">
        <v>13.2</v>
      </c>
      <c r="I250" s="18">
        <v>2015</v>
      </c>
      <c r="J250" s="16">
        <f t="shared" si="13"/>
        <v>5.5E-2</v>
      </c>
    </row>
    <row r="251" spans="1:10" ht="18" customHeight="1" x14ac:dyDescent="0.15">
      <c r="A251" s="15"/>
      <c r="B251" s="11" t="s">
        <v>8</v>
      </c>
      <c r="C251" s="18">
        <v>2016</v>
      </c>
      <c r="D251" s="8">
        <v>199005</v>
      </c>
      <c r="E251" s="9">
        <v>2723985</v>
      </c>
      <c r="F251" s="10">
        <v>30.4</v>
      </c>
      <c r="G251" s="13">
        <v>94.8</v>
      </c>
      <c r="H251" s="12">
        <v>13.7</v>
      </c>
      <c r="I251" s="18">
        <v>2016</v>
      </c>
      <c r="J251" s="16">
        <f t="shared" si="13"/>
        <v>5.2000000000000025E-2</v>
      </c>
    </row>
    <row r="252" spans="1:10" ht="18" customHeight="1" x14ac:dyDescent="0.15">
      <c r="A252" s="15"/>
      <c r="B252" s="11" t="s">
        <v>8</v>
      </c>
      <c r="C252" s="18">
        <v>2017</v>
      </c>
      <c r="D252" s="8">
        <v>188518</v>
      </c>
      <c r="E252" s="9">
        <v>2691362</v>
      </c>
      <c r="F252" s="10">
        <v>28.8</v>
      </c>
      <c r="G252" s="13">
        <v>94.7</v>
      </c>
      <c r="H252" s="12">
        <v>14.3</v>
      </c>
      <c r="I252" s="18">
        <v>2017</v>
      </c>
      <c r="J252" s="16">
        <f t="shared" si="13"/>
        <v>5.2999999999999971E-2</v>
      </c>
    </row>
    <row r="253" spans="1:10" ht="18" customHeight="1" x14ac:dyDescent="0.15">
      <c r="A253" s="15"/>
      <c r="B253" s="11" t="s">
        <v>8</v>
      </c>
      <c r="C253" s="18">
        <v>2018</v>
      </c>
      <c r="D253" s="8">
        <v>178709</v>
      </c>
      <c r="E253" s="9">
        <v>2661978</v>
      </c>
      <c r="F253" s="10">
        <v>27.3</v>
      </c>
      <c r="G253" s="13">
        <v>94.8</v>
      </c>
      <c r="H253" s="12">
        <v>14.9</v>
      </c>
      <c r="I253" s="18">
        <v>2018</v>
      </c>
      <c r="J253" s="16">
        <f t="shared" si="13"/>
        <v>5.2000000000000025E-2</v>
      </c>
    </row>
    <row r="254" spans="1:10" ht="18" customHeight="1" x14ac:dyDescent="0.15">
      <c r="A254" s="15"/>
      <c r="B254" s="11" t="s">
        <v>8</v>
      </c>
      <c r="C254" s="18">
        <v>2019</v>
      </c>
      <c r="D254" s="8">
        <v>169223</v>
      </c>
      <c r="E254" s="9">
        <v>2624669</v>
      </c>
      <c r="F254" s="10">
        <v>25.9</v>
      </c>
      <c r="G254" s="13">
        <v>94.7</v>
      </c>
      <c r="H254" s="12">
        <v>15.5</v>
      </c>
      <c r="I254" s="18">
        <v>2019</v>
      </c>
      <c r="J254" s="16">
        <f t="shared" si="13"/>
        <v>5.2999999999999971E-2</v>
      </c>
    </row>
    <row r="255" spans="1:10" ht="18" customHeight="1" x14ac:dyDescent="0.15">
      <c r="A255" s="15"/>
      <c r="B255" s="11" t="s">
        <v>8</v>
      </c>
      <c r="C255" s="18">
        <v>2020</v>
      </c>
      <c r="D255" s="8">
        <v>158897</v>
      </c>
      <c r="E255" s="9">
        <v>2549224</v>
      </c>
      <c r="F255" s="10">
        <v>24.3</v>
      </c>
      <c r="G255" s="13">
        <v>93.9</v>
      </c>
      <c r="H255" s="12">
        <v>16</v>
      </c>
      <c r="I255" s="18">
        <v>2020</v>
      </c>
      <c r="J255" s="16">
        <f t="shared" si="13"/>
        <v>6.0999999999999943E-2</v>
      </c>
    </row>
    <row r="256" spans="1:10" ht="54.75" customHeight="1" x14ac:dyDescent="0.2">
      <c r="A256" s="31" t="s">
        <v>7</v>
      </c>
      <c r="B256" s="31"/>
      <c r="C256" s="23">
        <v>2005</v>
      </c>
      <c r="D256" s="3"/>
      <c r="E256" s="3"/>
      <c r="F256" s="3"/>
      <c r="G256" s="3"/>
      <c r="H256" s="3"/>
      <c r="I256" s="23">
        <v>2005</v>
      </c>
    </row>
    <row r="257" spans="1:10" ht="22.5" customHeight="1" x14ac:dyDescent="0.15">
      <c r="A257" s="15"/>
      <c r="B257" s="11" t="s">
        <v>8</v>
      </c>
      <c r="C257" s="18">
        <v>2005</v>
      </c>
      <c r="D257" s="8">
        <v>679925</v>
      </c>
      <c r="E257" s="9">
        <v>3623137</v>
      </c>
      <c r="F257" s="10">
        <v>100</v>
      </c>
      <c r="G257" s="11" t="s">
        <v>9</v>
      </c>
      <c r="H257" s="12">
        <v>5.3</v>
      </c>
      <c r="I257" s="18">
        <v>2005</v>
      </c>
    </row>
    <row r="258" spans="1:10" ht="18" customHeight="1" x14ac:dyDescent="0.15">
      <c r="A258" s="15"/>
      <c r="B258" s="11" t="s">
        <v>8</v>
      </c>
      <c r="C258" s="18">
        <v>2006</v>
      </c>
      <c r="D258" s="8">
        <v>544317</v>
      </c>
      <c r="E258" s="9">
        <v>3658558</v>
      </c>
      <c r="F258" s="10">
        <v>80.099999999999994</v>
      </c>
      <c r="G258" s="13">
        <v>80.099999999999994</v>
      </c>
      <c r="H258" s="12">
        <v>6.7</v>
      </c>
      <c r="I258" s="18">
        <v>2006</v>
      </c>
      <c r="J258" s="16">
        <f t="shared" ref="J258:J272" si="14">(100-G258)/100</f>
        <v>0.19900000000000007</v>
      </c>
    </row>
    <row r="259" spans="1:10" ht="18" customHeight="1" x14ac:dyDescent="0.15">
      <c r="A259" s="15"/>
      <c r="B259" s="11" t="s">
        <v>8</v>
      </c>
      <c r="C259" s="18">
        <v>2007</v>
      </c>
      <c r="D259" s="8">
        <v>467307</v>
      </c>
      <c r="E259" s="9">
        <v>3575214</v>
      </c>
      <c r="F259" s="10">
        <v>68.7</v>
      </c>
      <c r="G259" s="13">
        <v>85.9</v>
      </c>
      <c r="H259" s="12">
        <v>7.7</v>
      </c>
      <c r="I259" s="18">
        <v>2007</v>
      </c>
      <c r="J259" s="16">
        <f t="shared" si="14"/>
        <v>0.14099999999999993</v>
      </c>
    </row>
    <row r="260" spans="1:10" ht="18" customHeight="1" x14ac:dyDescent="0.15">
      <c r="A260" s="15"/>
      <c r="B260" s="11" t="s">
        <v>8</v>
      </c>
      <c r="C260" s="18">
        <v>2008</v>
      </c>
      <c r="D260" s="8">
        <v>409023</v>
      </c>
      <c r="E260" s="9">
        <v>3414579</v>
      </c>
      <c r="F260" s="10">
        <v>60.2</v>
      </c>
      <c r="G260" s="13">
        <v>87.5</v>
      </c>
      <c r="H260" s="12">
        <v>8.3000000000000007</v>
      </c>
      <c r="I260" s="18">
        <v>2008</v>
      </c>
      <c r="J260" s="16">
        <f t="shared" si="14"/>
        <v>0.125</v>
      </c>
    </row>
    <row r="261" spans="1:10" ht="18" customHeight="1" x14ac:dyDescent="0.15">
      <c r="A261" s="15"/>
      <c r="B261" s="11" t="s">
        <v>8</v>
      </c>
      <c r="C261" s="18">
        <v>2009</v>
      </c>
      <c r="D261" s="8">
        <v>357373</v>
      </c>
      <c r="E261" s="9">
        <v>3068818</v>
      </c>
      <c r="F261" s="10">
        <v>52.6</v>
      </c>
      <c r="G261" s="13">
        <v>87.4</v>
      </c>
      <c r="H261" s="12">
        <v>8.6</v>
      </c>
      <c r="I261" s="18">
        <v>2009</v>
      </c>
      <c r="J261" s="16">
        <f t="shared" si="14"/>
        <v>0.12599999999999995</v>
      </c>
    </row>
    <row r="262" spans="1:10" ht="18" customHeight="1" x14ac:dyDescent="0.15">
      <c r="A262" s="15"/>
      <c r="B262" s="11" t="s">
        <v>8</v>
      </c>
      <c r="C262" s="18">
        <v>2010</v>
      </c>
      <c r="D262" s="8">
        <v>318534</v>
      </c>
      <c r="E262" s="9">
        <v>2898237</v>
      </c>
      <c r="F262" s="10">
        <v>46.8</v>
      </c>
      <c r="G262" s="13">
        <v>89.1</v>
      </c>
      <c r="H262" s="12">
        <v>9.1</v>
      </c>
      <c r="I262" s="18">
        <v>2010</v>
      </c>
      <c r="J262" s="16">
        <f t="shared" si="14"/>
        <v>0.10900000000000006</v>
      </c>
    </row>
    <row r="263" spans="1:10" ht="18" customHeight="1" x14ac:dyDescent="0.15">
      <c r="A263" s="15"/>
      <c r="B263" s="11" t="s">
        <v>8</v>
      </c>
      <c r="C263" s="18">
        <v>2011</v>
      </c>
      <c r="D263" s="8">
        <v>293767</v>
      </c>
      <c r="E263" s="9">
        <v>2877515</v>
      </c>
      <c r="F263" s="10">
        <v>43.2</v>
      </c>
      <c r="G263" s="13">
        <v>92.2</v>
      </c>
      <c r="H263" s="12">
        <v>9.8000000000000007</v>
      </c>
      <c r="I263" s="18">
        <v>2011</v>
      </c>
      <c r="J263" s="16">
        <f t="shared" si="14"/>
        <v>7.7999999999999972E-2</v>
      </c>
    </row>
    <row r="264" spans="1:10" ht="18" customHeight="1" x14ac:dyDescent="0.15">
      <c r="A264" s="15"/>
      <c r="B264" s="11" t="s">
        <v>8</v>
      </c>
      <c r="C264" s="18">
        <v>2012</v>
      </c>
      <c r="D264" s="8">
        <v>275621</v>
      </c>
      <c r="E264" s="9">
        <v>2872790</v>
      </c>
      <c r="F264" s="10">
        <v>40.5</v>
      </c>
      <c r="G264" s="13">
        <v>93.8</v>
      </c>
      <c r="H264" s="12">
        <v>10.4</v>
      </c>
      <c r="I264" s="18">
        <v>2012</v>
      </c>
      <c r="J264" s="16">
        <f t="shared" si="14"/>
        <v>6.2000000000000027E-2</v>
      </c>
    </row>
    <row r="265" spans="1:10" ht="18" customHeight="1" x14ac:dyDescent="0.15">
      <c r="A265" s="15"/>
      <c r="B265" s="11" t="s">
        <v>8</v>
      </c>
      <c r="C265" s="18">
        <v>2013</v>
      </c>
      <c r="D265" s="8">
        <v>259986</v>
      </c>
      <c r="E265" s="9">
        <v>2847458</v>
      </c>
      <c r="F265" s="10">
        <v>38.200000000000003</v>
      </c>
      <c r="G265" s="13">
        <v>94.3</v>
      </c>
      <c r="H265" s="12">
        <v>11</v>
      </c>
      <c r="I265" s="18">
        <v>2013</v>
      </c>
      <c r="J265" s="16">
        <f t="shared" si="14"/>
        <v>5.700000000000003E-2</v>
      </c>
    </row>
    <row r="266" spans="1:10" ht="18" customHeight="1" x14ac:dyDescent="0.15">
      <c r="A266" s="15"/>
      <c r="B266" s="11" t="s">
        <v>8</v>
      </c>
      <c r="C266" s="18">
        <v>2014</v>
      </c>
      <c r="D266" s="8">
        <v>243856</v>
      </c>
      <c r="E266" s="9">
        <v>2833151</v>
      </c>
      <c r="F266" s="10">
        <v>35.9</v>
      </c>
      <c r="G266" s="13">
        <v>93.8</v>
      </c>
      <c r="H266" s="12">
        <v>11.6</v>
      </c>
      <c r="I266" s="18">
        <v>2014</v>
      </c>
      <c r="J266" s="16">
        <f t="shared" si="14"/>
        <v>6.2000000000000027E-2</v>
      </c>
    </row>
    <row r="267" spans="1:10" ht="18" customHeight="1" x14ac:dyDescent="0.15">
      <c r="A267" s="15"/>
      <c r="B267" s="11" t="s">
        <v>8</v>
      </c>
      <c r="C267" s="18">
        <v>2015</v>
      </c>
      <c r="D267" s="8">
        <v>229707</v>
      </c>
      <c r="E267" s="9">
        <v>2817773</v>
      </c>
      <c r="F267" s="10">
        <v>33.799999999999997</v>
      </c>
      <c r="G267" s="13">
        <v>94.2</v>
      </c>
      <c r="H267" s="12">
        <v>12.3</v>
      </c>
      <c r="I267" s="18">
        <v>2015</v>
      </c>
      <c r="J267" s="16">
        <f t="shared" si="14"/>
        <v>5.7999999999999968E-2</v>
      </c>
    </row>
    <row r="268" spans="1:10" ht="18" customHeight="1" x14ac:dyDescent="0.15">
      <c r="A268" s="15"/>
      <c r="B268" s="11" t="s">
        <v>8</v>
      </c>
      <c r="C268" s="18">
        <v>2016</v>
      </c>
      <c r="D268" s="8">
        <v>216894</v>
      </c>
      <c r="E268" s="9">
        <v>2799606</v>
      </c>
      <c r="F268" s="10">
        <v>31.9</v>
      </c>
      <c r="G268" s="13">
        <v>94.4</v>
      </c>
      <c r="H268" s="12">
        <v>12.9</v>
      </c>
      <c r="I268" s="18">
        <v>2016</v>
      </c>
      <c r="J268" s="16">
        <f t="shared" si="14"/>
        <v>5.5999999999999946E-2</v>
      </c>
    </row>
    <row r="269" spans="1:10" ht="18" customHeight="1" x14ac:dyDescent="0.15">
      <c r="A269" s="15"/>
      <c r="B269" s="11" t="s">
        <v>8</v>
      </c>
      <c r="C269" s="18">
        <v>2017</v>
      </c>
      <c r="D269" s="8">
        <v>205301</v>
      </c>
      <c r="E269" s="9">
        <v>2762321</v>
      </c>
      <c r="F269" s="10">
        <v>30.2</v>
      </c>
      <c r="G269" s="13">
        <v>94.7</v>
      </c>
      <c r="H269" s="12">
        <v>13.5</v>
      </c>
      <c r="I269" s="18">
        <v>2017</v>
      </c>
      <c r="J269" s="16">
        <f t="shared" si="14"/>
        <v>5.2999999999999971E-2</v>
      </c>
    </row>
    <row r="270" spans="1:10" ht="18" customHeight="1" x14ac:dyDescent="0.15">
      <c r="A270" s="15"/>
      <c r="B270" s="11" t="s">
        <v>8</v>
      </c>
      <c r="C270" s="18">
        <v>2018</v>
      </c>
      <c r="D270" s="8">
        <v>194313</v>
      </c>
      <c r="E270" s="9">
        <v>2749606</v>
      </c>
      <c r="F270" s="10">
        <v>28.6</v>
      </c>
      <c r="G270" s="13">
        <v>94.6</v>
      </c>
      <c r="H270" s="12">
        <v>14.2</v>
      </c>
      <c r="I270" s="18">
        <v>2018</v>
      </c>
      <c r="J270" s="16">
        <f t="shared" si="14"/>
        <v>5.4000000000000055E-2</v>
      </c>
    </row>
    <row r="271" spans="1:10" ht="18" customHeight="1" x14ac:dyDescent="0.15">
      <c r="A271" s="15"/>
      <c r="B271" s="11" t="s">
        <v>8</v>
      </c>
      <c r="C271" s="18">
        <v>2019</v>
      </c>
      <c r="D271" s="8">
        <v>183944</v>
      </c>
      <c r="E271" s="9">
        <v>2701963</v>
      </c>
      <c r="F271" s="10">
        <v>27.1</v>
      </c>
      <c r="G271" s="13">
        <v>94.7</v>
      </c>
      <c r="H271" s="12">
        <v>14.7</v>
      </c>
      <c r="I271" s="18">
        <v>2019</v>
      </c>
      <c r="J271" s="16">
        <f t="shared" si="14"/>
        <v>5.2999999999999971E-2</v>
      </c>
    </row>
    <row r="272" spans="1:10" ht="18" customHeight="1" x14ac:dyDescent="0.15">
      <c r="A272" s="15"/>
      <c r="B272" s="11" t="s">
        <v>8</v>
      </c>
      <c r="C272" s="18">
        <v>2020</v>
      </c>
      <c r="D272" s="8">
        <v>172383</v>
      </c>
      <c r="E272" s="9">
        <v>2623794</v>
      </c>
      <c r="F272" s="10">
        <v>25.4</v>
      </c>
      <c r="G272" s="13">
        <v>93.7</v>
      </c>
      <c r="H272" s="12">
        <v>15.2</v>
      </c>
      <c r="I272" s="18">
        <v>2020</v>
      </c>
      <c r="J272" s="16">
        <f t="shared" si="14"/>
        <v>6.2999999999999973E-2</v>
      </c>
    </row>
    <row r="273" spans="1:10" ht="54.75" customHeight="1" x14ac:dyDescent="0.2">
      <c r="A273" s="31" t="s">
        <v>7</v>
      </c>
      <c r="B273" s="31"/>
      <c r="C273" s="23">
        <v>2006</v>
      </c>
      <c r="D273" s="3"/>
      <c r="E273" s="3"/>
      <c r="F273" s="3"/>
      <c r="G273" s="3"/>
      <c r="H273" s="3"/>
      <c r="I273" s="23">
        <v>2006</v>
      </c>
    </row>
    <row r="274" spans="1:10" ht="22.5" customHeight="1" x14ac:dyDescent="0.15">
      <c r="A274" s="15"/>
      <c r="B274" s="11" t="s">
        <v>8</v>
      </c>
      <c r="C274" s="18">
        <v>2006</v>
      </c>
      <c r="D274" s="8">
        <v>715734</v>
      </c>
      <c r="E274" s="9">
        <v>3606833</v>
      </c>
      <c r="F274" s="10">
        <v>100</v>
      </c>
      <c r="G274" s="11" t="s">
        <v>9</v>
      </c>
      <c r="H274" s="12">
        <v>5</v>
      </c>
      <c r="I274" s="18">
        <v>2006</v>
      </c>
    </row>
    <row r="275" spans="1:10" ht="18" customHeight="1" x14ac:dyDescent="0.15">
      <c r="A275" s="15"/>
      <c r="B275" s="11" t="s">
        <v>8</v>
      </c>
      <c r="C275" s="18">
        <v>2007</v>
      </c>
      <c r="D275" s="8">
        <v>560199</v>
      </c>
      <c r="E275" s="9">
        <v>3552590</v>
      </c>
      <c r="F275" s="10">
        <v>78.3</v>
      </c>
      <c r="G275" s="13">
        <v>78.3</v>
      </c>
      <c r="H275" s="12">
        <v>6.3</v>
      </c>
      <c r="I275" s="18">
        <v>2007</v>
      </c>
      <c r="J275" s="16">
        <f t="shared" ref="J275:J288" si="15">(100-G275)/100</f>
        <v>0.21700000000000003</v>
      </c>
    </row>
    <row r="276" spans="1:10" ht="18" customHeight="1" x14ac:dyDescent="0.15">
      <c r="A276" s="15"/>
      <c r="B276" s="11" t="s">
        <v>8</v>
      </c>
      <c r="C276" s="18">
        <v>2008</v>
      </c>
      <c r="D276" s="8">
        <v>474184</v>
      </c>
      <c r="E276" s="9">
        <v>3375430</v>
      </c>
      <c r="F276" s="10">
        <v>66.3</v>
      </c>
      <c r="G276" s="13">
        <v>84.6</v>
      </c>
      <c r="H276" s="12">
        <v>7.1</v>
      </c>
      <c r="I276" s="18">
        <v>2008</v>
      </c>
      <c r="J276" s="16">
        <f t="shared" si="15"/>
        <v>0.15400000000000005</v>
      </c>
    </row>
    <row r="277" spans="1:10" ht="18" customHeight="1" x14ac:dyDescent="0.15">
      <c r="A277" s="15"/>
      <c r="B277" s="11" t="s">
        <v>8</v>
      </c>
      <c r="C277" s="18">
        <v>2009</v>
      </c>
      <c r="D277" s="8">
        <v>405474</v>
      </c>
      <c r="E277" s="9">
        <v>3026473</v>
      </c>
      <c r="F277" s="10">
        <v>56.7</v>
      </c>
      <c r="G277" s="13">
        <v>85.5</v>
      </c>
      <c r="H277" s="12">
        <v>7.5</v>
      </c>
      <c r="I277" s="18">
        <v>2009</v>
      </c>
      <c r="J277" s="16">
        <f t="shared" si="15"/>
        <v>0.14499999999999999</v>
      </c>
    </row>
    <row r="278" spans="1:10" ht="18" customHeight="1" x14ac:dyDescent="0.15">
      <c r="A278" s="15"/>
      <c r="B278" s="11" t="s">
        <v>8</v>
      </c>
      <c r="C278" s="18">
        <v>2010</v>
      </c>
      <c r="D278" s="8">
        <v>356437</v>
      </c>
      <c r="E278" s="9">
        <v>2840541</v>
      </c>
      <c r="F278" s="10">
        <v>49.8</v>
      </c>
      <c r="G278" s="13">
        <v>87.9</v>
      </c>
      <c r="H278" s="12">
        <v>8</v>
      </c>
      <c r="I278" s="18">
        <v>2010</v>
      </c>
      <c r="J278" s="16">
        <f t="shared" si="15"/>
        <v>0.12099999999999994</v>
      </c>
    </row>
    <row r="279" spans="1:10" ht="18" customHeight="1" x14ac:dyDescent="0.15">
      <c r="A279" s="15"/>
      <c r="B279" s="11" t="s">
        <v>8</v>
      </c>
      <c r="C279" s="18">
        <v>2011</v>
      </c>
      <c r="D279" s="8">
        <v>325123</v>
      </c>
      <c r="E279" s="9">
        <v>2818930</v>
      </c>
      <c r="F279" s="10">
        <v>45.4</v>
      </c>
      <c r="G279" s="13">
        <v>91.2</v>
      </c>
      <c r="H279" s="12">
        <v>8.6999999999999993</v>
      </c>
      <c r="I279" s="18">
        <v>2011</v>
      </c>
      <c r="J279" s="16">
        <f t="shared" si="15"/>
        <v>8.7999999999999967E-2</v>
      </c>
    </row>
    <row r="280" spans="1:10" ht="18" customHeight="1" x14ac:dyDescent="0.15">
      <c r="A280" s="15"/>
      <c r="B280" s="11" t="s">
        <v>8</v>
      </c>
      <c r="C280" s="18">
        <v>2012</v>
      </c>
      <c r="D280" s="8">
        <v>302968</v>
      </c>
      <c r="E280" s="9">
        <v>2818584</v>
      </c>
      <c r="F280" s="10">
        <v>42.3</v>
      </c>
      <c r="G280" s="13">
        <v>93.2</v>
      </c>
      <c r="H280" s="12">
        <v>9.3000000000000007</v>
      </c>
      <c r="I280" s="18">
        <v>2012</v>
      </c>
      <c r="J280" s="16">
        <f t="shared" si="15"/>
        <v>6.7999999999999977E-2</v>
      </c>
    </row>
    <row r="281" spans="1:10" ht="18" customHeight="1" x14ac:dyDescent="0.15">
      <c r="A281" s="15"/>
      <c r="B281" s="11" t="s">
        <v>8</v>
      </c>
      <c r="C281" s="18">
        <v>2013</v>
      </c>
      <c r="D281" s="8">
        <v>283623</v>
      </c>
      <c r="E281" s="9">
        <v>2789385</v>
      </c>
      <c r="F281" s="10">
        <v>39.6</v>
      </c>
      <c r="G281" s="13">
        <v>93.6</v>
      </c>
      <c r="H281" s="12">
        <v>9.8000000000000007</v>
      </c>
      <c r="I281" s="18">
        <v>2013</v>
      </c>
      <c r="J281" s="16">
        <f t="shared" si="15"/>
        <v>6.4000000000000057E-2</v>
      </c>
    </row>
    <row r="282" spans="1:10" ht="18" customHeight="1" x14ac:dyDescent="0.15">
      <c r="A282" s="15"/>
      <c r="B282" s="11" t="s">
        <v>8</v>
      </c>
      <c r="C282" s="18">
        <v>2014</v>
      </c>
      <c r="D282" s="8">
        <v>265596</v>
      </c>
      <c r="E282" s="9">
        <v>2779157</v>
      </c>
      <c r="F282" s="10">
        <v>37.1</v>
      </c>
      <c r="G282" s="13">
        <v>93.6</v>
      </c>
      <c r="H282" s="12">
        <v>10.5</v>
      </c>
      <c r="I282" s="18">
        <v>2014</v>
      </c>
      <c r="J282" s="16">
        <f t="shared" si="15"/>
        <v>6.4000000000000057E-2</v>
      </c>
    </row>
    <row r="283" spans="1:10" ht="18" customHeight="1" x14ac:dyDescent="0.15">
      <c r="A283" s="15"/>
      <c r="B283" s="11" t="s">
        <v>8</v>
      </c>
      <c r="C283" s="18">
        <v>2015</v>
      </c>
      <c r="D283" s="8">
        <v>249101</v>
      </c>
      <c r="E283" s="9">
        <v>2767302</v>
      </c>
      <c r="F283" s="10">
        <v>34.799999999999997</v>
      </c>
      <c r="G283" s="13">
        <v>93.8</v>
      </c>
      <c r="H283" s="12">
        <v>11.1</v>
      </c>
      <c r="I283" s="18">
        <v>2015</v>
      </c>
      <c r="J283" s="16">
        <f t="shared" si="15"/>
        <v>6.2000000000000027E-2</v>
      </c>
    </row>
    <row r="284" spans="1:10" ht="18" customHeight="1" x14ac:dyDescent="0.15">
      <c r="A284" s="15"/>
      <c r="B284" s="11" t="s">
        <v>8</v>
      </c>
      <c r="C284" s="18">
        <v>2016</v>
      </c>
      <c r="D284" s="8">
        <v>234472</v>
      </c>
      <c r="E284" s="9">
        <v>2747561</v>
      </c>
      <c r="F284" s="10">
        <v>32.799999999999997</v>
      </c>
      <c r="G284" s="13">
        <v>94.1</v>
      </c>
      <c r="H284" s="12">
        <v>11.7</v>
      </c>
      <c r="I284" s="18">
        <v>2016</v>
      </c>
      <c r="J284" s="16">
        <f t="shared" si="15"/>
        <v>5.9000000000000059E-2</v>
      </c>
    </row>
    <row r="285" spans="1:10" ht="18" customHeight="1" x14ac:dyDescent="0.15">
      <c r="A285" s="15"/>
      <c r="B285" s="11" t="s">
        <v>8</v>
      </c>
      <c r="C285" s="18">
        <v>2017</v>
      </c>
      <c r="D285" s="8">
        <v>221911</v>
      </c>
      <c r="E285" s="9">
        <v>2712219</v>
      </c>
      <c r="F285" s="10">
        <v>31</v>
      </c>
      <c r="G285" s="13">
        <v>94.6</v>
      </c>
      <c r="H285" s="12">
        <v>12.2</v>
      </c>
      <c r="I285" s="18">
        <v>2017</v>
      </c>
      <c r="J285" s="16">
        <f t="shared" si="15"/>
        <v>5.4000000000000055E-2</v>
      </c>
    </row>
    <row r="286" spans="1:10" ht="18" customHeight="1" x14ac:dyDescent="0.15">
      <c r="A286" s="15"/>
      <c r="B286" s="11" t="s">
        <v>8</v>
      </c>
      <c r="C286" s="18">
        <v>2018</v>
      </c>
      <c r="D286" s="8">
        <v>209397</v>
      </c>
      <c r="E286" s="9">
        <v>2687395</v>
      </c>
      <c r="F286" s="10">
        <v>29.3</v>
      </c>
      <c r="G286" s="13">
        <v>94.4</v>
      </c>
      <c r="H286" s="12">
        <v>12.8</v>
      </c>
      <c r="I286" s="18">
        <v>2018</v>
      </c>
      <c r="J286" s="16">
        <f t="shared" si="15"/>
        <v>5.5999999999999946E-2</v>
      </c>
    </row>
    <row r="287" spans="1:10" ht="18" customHeight="1" x14ac:dyDescent="0.15">
      <c r="A287" s="15"/>
      <c r="B287" s="11" t="s">
        <v>8</v>
      </c>
      <c r="C287" s="18">
        <v>2019</v>
      </c>
      <c r="D287" s="8">
        <v>197927</v>
      </c>
      <c r="E287" s="9">
        <v>2642950</v>
      </c>
      <c r="F287" s="10">
        <v>27.7</v>
      </c>
      <c r="G287" s="13">
        <v>94.5</v>
      </c>
      <c r="H287" s="12">
        <v>13.4</v>
      </c>
      <c r="I287" s="18">
        <v>2019</v>
      </c>
      <c r="J287" s="16">
        <f t="shared" si="15"/>
        <v>5.5E-2</v>
      </c>
    </row>
    <row r="288" spans="1:10" ht="18" customHeight="1" x14ac:dyDescent="0.15">
      <c r="A288" s="15"/>
      <c r="B288" s="11" t="s">
        <v>8</v>
      </c>
      <c r="C288" s="18">
        <v>2020</v>
      </c>
      <c r="D288" s="8">
        <v>185109</v>
      </c>
      <c r="E288" s="9">
        <v>2583044</v>
      </c>
      <c r="F288" s="10">
        <v>25.9</v>
      </c>
      <c r="G288" s="13">
        <v>93.5</v>
      </c>
      <c r="H288" s="12">
        <v>14</v>
      </c>
      <c r="I288" s="18">
        <v>2020</v>
      </c>
      <c r="J288" s="16">
        <f t="shared" si="15"/>
        <v>6.5000000000000002E-2</v>
      </c>
    </row>
    <row r="289" spans="1:13" ht="54.75" customHeight="1" x14ac:dyDescent="0.2">
      <c r="A289" s="31" t="s">
        <v>7</v>
      </c>
      <c r="B289" s="31"/>
      <c r="C289" s="23">
        <v>2007</v>
      </c>
      <c r="D289" s="3"/>
      <c r="E289" s="3"/>
      <c r="F289" s="3"/>
      <c r="G289" s="3"/>
      <c r="H289" s="3"/>
      <c r="I289" s="23">
        <v>2007</v>
      </c>
      <c r="M289" s="16"/>
    </row>
    <row r="290" spans="1:13" ht="22.5" customHeight="1" x14ac:dyDescent="0.15">
      <c r="A290" s="15"/>
      <c r="B290" s="11" t="s">
        <v>8</v>
      </c>
      <c r="C290" s="18">
        <v>2007</v>
      </c>
      <c r="D290" s="8">
        <v>703834</v>
      </c>
      <c r="E290" s="9">
        <v>3507309</v>
      </c>
      <c r="F290" s="10">
        <v>100</v>
      </c>
      <c r="G290" s="11" t="s">
        <v>9</v>
      </c>
      <c r="H290" s="12">
        <v>5</v>
      </c>
      <c r="I290" s="18">
        <v>2007</v>
      </c>
    </row>
    <row r="291" spans="1:13" ht="18" customHeight="1" x14ac:dyDescent="0.15">
      <c r="A291" s="15"/>
      <c r="B291" s="11" t="s">
        <v>8</v>
      </c>
      <c r="C291" s="18">
        <v>2008</v>
      </c>
      <c r="D291" s="8">
        <v>544014</v>
      </c>
      <c r="E291" s="9">
        <v>3382980</v>
      </c>
      <c r="F291" s="10">
        <v>77.3</v>
      </c>
      <c r="G291" s="13">
        <v>77.3</v>
      </c>
      <c r="H291" s="12">
        <v>6.2</v>
      </c>
      <c r="I291" s="18">
        <v>2008</v>
      </c>
      <c r="J291" s="16">
        <f t="shared" ref="J291:J303" si="16">(100-G291)/100</f>
        <v>0.22700000000000004</v>
      </c>
    </row>
    <row r="292" spans="1:13" ht="18" customHeight="1" x14ac:dyDescent="0.15">
      <c r="A292" s="15"/>
      <c r="B292" s="11" t="s">
        <v>8</v>
      </c>
      <c r="C292" s="18">
        <v>2009</v>
      </c>
      <c r="D292" s="8">
        <v>450670</v>
      </c>
      <c r="E292" s="9">
        <v>3047819</v>
      </c>
      <c r="F292" s="10">
        <v>64</v>
      </c>
      <c r="G292" s="13">
        <v>82.8</v>
      </c>
      <c r="H292" s="12">
        <v>6.8</v>
      </c>
      <c r="I292" s="18">
        <v>2009</v>
      </c>
      <c r="J292" s="16">
        <f t="shared" si="16"/>
        <v>0.17200000000000004</v>
      </c>
    </row>
    <row r="293" spans="1:13" ht="18" customHeight="1" x14ac:dyDescent="0.15">
      <c r="A293" s="15"/>
      <c r="B293" s="11" t="s">
        <v>8</v>
      </c>
      <c r="C293" s="18">
        <v>2010</v>
      </c>
      <c r="D293" s="8">
        <v>390550</v>
      </c>
      <c r="E293" s="9">
        <v>2873967</v>
      </c>
      <c r="F293" s="10">
        <v>55.5</v>
      </c>
      <c r="G293" s="13">
        <v>86.7</v>
      </c>
      <c r="H293" s="12">
        <v>7.4</v>
      </c>
      <c r="I293" s="18">
        <v>2010</v>
      </c>
      <c r="J293" s="16">
        <f t="shared" si="16"/>
        <v>0.13299999999999998</v>
      </c>
    </row>
    <row r="294" spans="1:13" ht="18" customHeight="1" x14ac:dyDescent="0.15">
      <c r="A294" s="15"/>
      <c r="B294" s="11" t="s">
        <v>8</v>
      </c>
      <c r="C294" s="18">
        <v>2011</v>
      </c>
      <c r="D294" s="8">
        <v>353443</v>
      </c>
      <c r="E294" s="9">
        <v>2844598</v>
      </c>
      <c r="F294" s="10">
        <v>50.2</v>
      </c>
      <c r="G294" s="13">
        <v>90.5</v>
      </c>
      <c r="H294" s="12">
        <v>8</v>
      </c>
      <c r="I294" s="18">
        <v>2011</v>
      </c>
      <c r="J294" s="16">
        <f t="shared" si="16"/>
        <v>9.5000000000000001E-2</v>
      </c>
    </row>
    <row r="295" spans="1:13" ht="18" customHeight="1" x14ac:dyDescent="0.15">
      <c r="A295" s="15"/>
      <c r="B295" s="11" t="s">
        <v>8</v>
      </c>
      <c r="C295" s="18">
        <v>2012</v>
      </c>
      <c r="D295" s="8">
        <v>326364</v>
      </c>
      <c r="E295" s="9">
        <v>2832460</v>
      </c>
      <c r="F295" s="10">
        <v>46.4</v>
      </c>
      <c r="G295" s="13">
        <v>92.3</v>
      </c>
      <c r="H295" s="12">
        <v>8.6999999999999993</v>
      </c>
      <c r="I295" s="18">
        <v>2012</v>
      </c>
      <c r="J295" s="16">
        <f t="shared" si="16"/>
        <v>7.7000000000000027E-2</v>
      </c>
    </row>
    <row r="296" spans="1:13" ht="18" customHeight="1" x14ac:dyDescent="0.15">
      <c r="A296" s="15"/>
      <c r="B296" s="11" t="s">
        <v>8</v>
      </c>
      <c r="C296" s="18">
        <v>2013</v>
      </c>
      <c r="D296" s="8">
        <v>303237</v>
      </c>
      <c r="E296" s="9">
        <v>2803835</v>
      </c>
      <c r="F296" s="10">
        <v>43.1</v>
      </c>
      <c r="G296" s="13">
        <v>92.9</v>
      </c>
      <c r="H296" s="12">
        <v>9.1999999999999993</v>
      </c>
      <c r="I296" s="18">
        <v>2013</v>
      </c>
      <c r="J296" s="16">
        <f t="shared" si="16"/>
        <v>7.0999999999999938E-2</v>
      </c>
    </row>
    <row r="297" spans="1:13" ht="18" customHeight="1" x14ac:dyDescent="0.15">
      <c r="A297" s="15"/>
      <c r="B297" s="11" t="s">
        <v>8</v>
      </c>
      <c r="C297" s="18">
        <v>2014</v>
      </c>
      <c r="D297" s="8">
        <v>282373</v>
      </c>
      <c r="E297" s="9">
        <v>2797607</v>
      </c>
      <c r="F297" s="10">
        <v>40.1</v>
      </c>
      <c r="G297" s="13">
        <v>93.1</v>
      </c>
      <c r="H297" s="12">
        <v>9.9</v>
      </c>
      <c r="I297" s="18">
        <v>2014</v>
      </c>
      <c r="J297" s="16">
        <f t="shared" si="16"/>
        <v>6.9000000000000061E-2</v>
      </c>
    </row>
    <row r="298" spans="1:13" ht="18" customHeight="1" x14ac:dyDescent="0.15">
      <c r="A298" s="15"/>
      <c r="B298" s="11" t="s">
        <v>8</v>
      </c>
      <c r="C298" s="18">
        <v>2015</v>
      </c>
      <c r="D298" s="8">
        <v>263441</v>
      </c>
      <c r="E298" s="9">
        <v>2785122</v>
      </c>
      <c r="F298" s="10">
        <v>37.4</v>
      </c>
      <c r="G298" s="13">
        <v>93.3</v>
      </c>
      <c r="H298" s="12">
        <v>10.6</v>
      </c>
      <c r="I298" s="18">
        <v>2015</v>
      </c>
      <c r="J298" s="16">
        <f t="shared" si="16"/>
        <v>6.7000000000000032E-2</v>
      </c>
    </row>
    <row r="299" spans="1:13" ht="18" customHeight="1" x14ac:dyDescent="0.15">
      <c r="A299" s="15"/>
      <c r="B299" s="11" t="s">
        <v>8</v>
      </c>
      <c r="C299" s="18">
        <v>2016</v>
      </c>
      <c r="D299" s="8">
        <v>247023</v>
      </c>
      <c r="E299" s="9">
        <v>2762326</v>
      </c>
      <c r="F299" s="10">
        <v>35.1</v>
      </c>
      <c r="G299" s="13">
        <v>93.8</v>
      </c>
      <c r="H299" s="12">
        <v>11.2</v>
      </c>
      <c r="I299" s="18">
        <v>2016</v>
      </c>
      <c r="J299" s="16">
        <f t="shared" si="16"/>
        <v>6.2000000000000027E-2</v>
      </c>
    </row>
    <row r="300" spans="1:13" ht="18" customHeight="1" x14ac:dyDescent="0.15">
      <c r="A300" s="15"/>
      <c r="B300" s="11" t="s">
        <v>8</v>
      </c>
      <c r="C300" s="18">
        <v>2017</v>
      </c>
      <c r="D300" s="8">
        <v>232179</v>
      </c>
      <c r="E300" s="9">
        <v>2724027</v>
      </c>
      <c r="F300" s="10">
        <v>33</v>
      </c>
      <c r="G300" s="13">
        <v>94</v>
      </c>
      <c r="H300" s="12">
        <v>11.7</v>
      </c>
      <c r="I300" s="18">
        <v>2017</v>
      </c>
      <c r="J300" s="16">
        <f t="shared" si="16"/>
        <v>0.06</v>
      </c>
    </row>
    <row r="301" spans="1:13" ht="18" customHeight="1" x14ac:dyDescent="0.15">
      <c r="A301" s="15"/>
      <c r="B301" s="11" t="s">
        <v>8</v>
      </c>
      <c r="C301" s="18">
        <v>2018</v>
      </c>
      <c r="D301" s="8">
        <v>218228</v>
      </c>
      <c r="E301" s="9">
        <v>2693302</v>
      </c>
      <c r="F301" s="10">
        <v>31</v>
      </c>
      <c r="G301" s="13">
        <v>94</v>
      </c>
      <c r="H301" s="12">
        <v>12.3</v>
      </c>
      <c r="I301" s="18">
        <v>2018</v>
      </c>
      <c r="J301" s="16">
        <f t="shared" si="16"/>
        <v>0.06</v>
      </c>
    </row>
    <row r="302" spans="1:13" ht="18" customHeight="1" x14ac:dyDescent="0.15">
      <c r="A302" s="15"/>
      <c r="B302" s="11" t="s">
        <v>8</v>
      </c>
      <c r="C302" s="18">
        <v>2019</v>
      </c>
      <c r="D302" s="8">
        <v>205890</v>
      </c>
      <c r="E302" s="9">
        <v>2652393</v>
      </c>
      <c r="F302" s="10">
        <v>29.3</v>
      </c>
      <c r="G302" s="13">
        <v>94.3</v>
      </c>
      <c r="H302" s="12">
        <v>12.9</v>
      </c>
      <c r="I302" s="18">
        <v>2019</v>
      </c>
      <c r="J302" s="16">
        <f t="shared" si="16"/>
        <v>5.700000000000003E-2</v>
      </c>
    </row>
    <row r="303" spans="1:13" ht="18" customHeight="1" x14ac:dyDescent="0.15">
      <c r="A303" s="15"/>
      <c r="B303" s="11" t="s">
        <v>8</v>
      </c>
      <c r="C303" s="18">
        <v>2020</v>
      </c>
      <c r="D303" s="8">
        <v>191824</v>
      </c>
      <c r="E303" s="9">
        <v>2580888</v>
      </c>
      <c r="F303" s="10">
        <v>27.3</v>
      </c>
      <c r="G303" s="13">
        <v>93.2</v>
      </c>
      <c r="H303" s="12">
        <v>13.5</v>
      </c>
      <c r="I303" s="18">
        <v>2020</v>
      </c>
      <c r="J303" s="16">
        <f t="shared" si="16"/>
        <v>6.7999999999999977E-2</v>
      </c>
      <c r="K303" s="25">
        <f>J15</f>
        <v>4.4999999999999998E-2</v>
      </c>
    </row>
    <row r="304" spans="1:13" ht="54.75" customHeight="1" x14ac:dyDescent="0.2">
      <c r="A304" s="31" t="s">
        <v>7</v>
      </c>
      <c r="B304" s="31"/>
      <c r="C304" s="23">
        <v>2008</v>
      </c>
      <c r="D304" s="3"/>
      <c r="E304" s="3"/>
      <c r="F304" s="3"/>
      <c r="G304" s="3"/>
      <c r="H304" s="3"/>
      <c r="I304" s="23">
        <v>2008</v>
      </c>
      <c r="K304" s="25">
        <f>GEOMEAN(J44,J16)</f>
        <v>5.4000000000000055E-2</v>
      </c>
    </row>
    <row r="305" spans="1:15" ht="22.5" customHeight="1" x14ac:dyDescent="0.15">
      <c r="A305" s="15"/>
      <c r="B305" s="11" t="s">
        <v>8</v>
      </c>
      <c r="C305" s="18">
        <v>2008</v>
      </c>
      <c r="D305" s="8">
        <v>678095</v>
      </c>
      <c r="E305" s="9">
        <v>3333421</v>
      </c>
      <c r="F305" s="10">
        <v>100</v>
      </c>
      <c r="G305" s="11" t="s">
        <v>9</v>
      </c>
      <c r="H305" s="12">
        <v>4.9000000000000004</v>
      </c>
      <c r="I305" s="18">
        <v>2008</v>
      </c>
      <c r="K305" s="25">
        <f>GEOMEAN(J71,J45,J17)</f>
        <v>5.2639538094572474E-2</v>
      </c>
    </row>
    <row r="306" spans="1:15" ht="18" customHeight="1" x14ac:dyDescent="0.15">
      <c r="A306" s="15"/>
      <c r="B306" s="11" t="s">
        <v>8</v>
      </c>
      <c r="C306" s="18">
        <v>2009</v>
      </c>
      <c r="D306" s="8">
        <v>510240</v>
      </c>
      <c r="E306" s="9">
        <v>2991800</v>
      </c>
      <c r="F306" s="10">
        <v>75.2</v>
      </c>
      <c r="G306" s="13">
        <v>75.2</v>
      </c>
      <c r="H306" s="12">
        <v>5.9</v>
      </c>
      <c r="I306" s="18">
        <v>2009</v>
      </c>
      <c r="J306" s="16">
        <f t="shared" ref="J306:J317" si="17">(100-G306)/100</f>
        <v>0.24799999999999997</v>
      </c>
      <c r="K306" s="25">
        <f>GEOMEAN(J97,J72,J46,J18)</f>
        <v>6.4124305499274906E-2</v>
      </c>
      <c r="L306" s="19" t="s">
        <v>16</v>
      </c>
    </row>
    <row r="307" spans="1:15" ht="18" customHeight="1" x14ac:dyDescent="0.15">
      <c r="A307" s="15"/>
      <c r="B307" s="11" t="s">
        <v>8</v>
      </c>
      <c r="C307" s="18">
        <v>2010</v>
      </c>
      <c r="D307" s="8">
        <v>428956</v>
      </c>
      <c r="E307" s="9">
        <v>2802374</v>
      </c>
      <c r="F307" s="10">
        <v>63.3</v>
      </c>
      <c r="G307" s="13">
        <v>84.1</v>
      </c>
      <c r="H307" s="12">
        <v>6.5</v>
      </c>
      <c r="I307" s="18">
        <v>2010</v>
      </c>
      <c r="J307" s="16">
        <f t="shared" si="17"/>
        <v>0.15900000000000006</v>
      </c>
      <c r="K307" s="25">
        <f>GEOMEAN(J122,J98,J73,J47,J19)</f>
        <v>5.8134541853920724E-2</v>
      </c>
      <c r="L307" s="19" t="s">
        <v>14</v>
      </c>
      <c r="M307" s="19" t="s">
        <v>15</v>
      </c>
    </row>
    <row r="308" spans="1:15" ht="18" customHeight="1" x14ac:dyDescent="0.15">
      <c r="A308" s="15"/>
      <c r="B308" s="11" t="s">
        <v>8</v>
      </c>
      <c r="C308" s="18">
        <v>2011</v>
      </c>
      <c r="D308" s="8">
        <v>382843</v>
      </c>
      <c r="E308" s="9">
        <v>2782400</v>
      </c>
      <c r="F308" s="10">
        <v>56.5</v>
      </c>
      <c r="G308" s="13">
        <v>89.2</v>
      </c>
      <c r="H308" s="12">
        <v>7.3</v>
      </c>
      <c r="I308" s="18">
        <v>2011</v>
      </c>
      <c r="J308" s="16">
        <f t="shared" si="17"/>
        <v>0.10799999999999997</v>
      </c>
      <c r="K308" s="25">
        <f>GEOMEAN(J146,J123,J99,J74,J48,J20)</f>
        <v>4.7274661038475219E-2</v>
      </c>
      <c r="L308" s="7">
        <v>2011</v>
      </c>
      <c r="M308" s="16">
        <f>K308</f>
        <v>4.7274661038475219E-2</v>
      </c>
      <c r="N308" s="25">
        <f>K308</f>
        <v>4.7274661038475219E-2</v>
      </c>
    </row>
    <row r="309" spans="1:15" ht="18" customHeight="1" x14ac:dyDescent="0.15">
      <c r="A309" s="15"/>
      <c r="B309" s="11" t="s">
        <v>8</v>
      </c>
      <c r="C309" s="18">
        <v>2012</v>
      </c>
      <c r="D309" s="8">
        <v>350653</v>
      </c>
      <c r="E309" s="9">
        <v>2801721</v>
      </c>
      <c r="F309" s="10">
        <v>51.7</v>
      </c>
      <c r="G309" s="13">
        <v>91.6</v>
      </c>
      <c r="H309" s="12">
        <v>8</v>
      </c>
      <c r="I309" s="18">
        <v>2012</v>
      </c>
      <c r="J309" s="16">
        <f t="shared" si="17"/>
        <v>8.4000000000000061E-2</v>
      </c>
      <c r="K309" s="25">
        <f>GEOMEAN(J169,J147,J125,J100,J75,J49,J21)</f>
        <v>4.2250431019971925E-2</v>
      </c>
      <c r="L309" s="7">
        <v>2012</v>
      </c>
      <c r="M309" s="16">
        <f t="shared" ref="M309:M317" si="18">K309</f>
        <v>4.2250431019971925E-2</v>
      </c>
      <c r="N309" s="25">
        <f t="shared" ref="N309:N317" si="19">K309</f>
        <v>4.2250431019971925E-2</v>
      </c>
    </row>
    <row r="310" spans="1:15" ht="18" customHeight="1" x14ac:dyDescent="0.15">
      <c r="A310" s="15"/>
      <c r="B310" s="11" t="s">
        <v>8</v>
      </c>
      <c r="C310" s="18">
        <v>2013</v>
      </c>
      <c r="D310" s="8">
        <v>324092</v>
      </c>
      <c r="E310" s="9">
        <v>2782441</v>
      </c>
      <c r="F310" s="10">
        <v>47.8</v>
      </c>
      <c r="G310" s="13">
        <v>92.4</v>
      </c>
      <c r="H310" s="12">
        <v>8.6</v>
      </c>
      <c r="I310" s="18">
        <v>2013</v>
      </c>
      <c r="J310" s="16">
        <f t="shared" si="17"/>
        <v>7.5999999999999943E-2</v>
      </c>
      <c r="K310" s="25">
        <f>GEOMEAN(J191,J170,J148,J125,J101,J76,J50,J22)</f>
        <v>4.0930607366425877E-2</v>
      </c>
      <c r="L310" s="7">
        <v>2013</v>
      </c>
      <c r="M310" s="16">
        <f t="shared" si="18"/>
        <v>4.0930607366425877E-2</v>
      </c>
      <c r="N310" s="25">
        <f t="shared" si="19"/>
        <v>4.0930607366425877E-2</v>
      </c>
    </row>
    <row r="311" spans="1:15" ht="18" customHeight="1" x14ac:dyDescent="0.15">
      <c r="A311" s="15"/>
      <c r="B311" s="11" t="s">
        <v>8</v>
      </c>
      <c r="C311" s="18">
        <v>2014</v>
      </c>
      <c r="D311" s="8">
        <v>299467</v>
      </c>
      <c r="E311" s="9">
        <v>2759736</v>
      </c>
      <c r="F311" s="10">
        <v>44.2</v>
      </c>
      <c r="G311" s="13">
        <v>92.4</v>
      </c>
      <c r="H311" s="12">
        <v>9.1999999999999993</v>
      </c>
      <c r="I311" s="18">
        <v>2014</v>
      </c>
      <c r="J311" s="16">
        <f t="shared" si="17"/>
        <v>7.5999999999999943E-2</v>
      </c>
      <c r="K311" s="25">
        <f>GEOMEAN(J212,J192,J171,J149,J126,J102,J77,J51,J23)</f>
        <v>4.2095259880898829E-2</v>
      </c>
      <c r="L311" s="7">
        <v>2014</v>
      </c>
      <c r="M311" s="16">
        <f t="shared" si="18"/>
        <v>4.2095259880898829E-2</v>
      </c>
      <c r="N311" s="25">
        <f t="shared" si="19"/>
        <v>4.2095259880898829E-2</v>
      </c>
    </row>
    <row r="312" spans="1:15" ht="18" customHeight="1" x14ac:dyDescent="0.15">
      <c r="A312" s="15"/>
      <c r="B312" s="11" t="s">
        <v>8</v>
      </c>
      <c r="C312" s="18">
        <v>2015</v>
      </c>
      <c r="D312" s="8">
        <v>277982</v>
      </c>
      <c r="E312" s="9">
        <v>2745721</v>
      </c>
      <c r="F312" s="10">
        <v>41</v>
      </c>
      <c r="G312" s="13">
        <v>92.8</v>
      </c>
      <c r="H312" s="12">
        <v>9.9</v>
      </c>
      <c r="I312" s="18">
        <v>2015</v>
      </c>
      <c r="J312" s="16">
        <f t="shared" si="17"/>
        <v>7.2000000000000022E-2</v>
      </c>
      <c r="K312" s="25">
        <f>GEOMEAN(J232,J213,J193,J172,J150,J127,J103,J78,J52,J24)</f>
        <v>4.2553788615721323E-2</v>
      </c>
      <c r="L312" s="7">
        <v>2015</v>
      </c>
      <c r="M312" s="16">
        <f t="shared" si="18"/>
        <v>4.2553788615721323E-2</v>
      </c>
      <c r="N312" s="25">
        <f t="shared" si="19"/>
        <v>4.2553788615721323E-2</v>
      </c>
    </row>
    <row r="313" spans="1:15" ht="18" customHeight="1" x14ac:dyDescent="0.15">
      <c r="A313" s="15"/>
      <c r="B313" s="11" t="s">
        <v>8</v>
      </c>
      <c r="C313" s="18">
        <v>2016</v>
      </c>
      <c r="D313" s="8">
        <v>259619</v>
      </c>
      <c r="E313" s="9">
        <v>2726494</v>
      </c>
      <c r="F313" s="10">
        <v>38.299999999999997</v>
      </c>
      <c r="G313" s="13">
        <v>93.4</v>
      </c>
      <c r="H313" s="12">
        <v>10.5</v>
      </c>
      <c r="I313" s="18">
        <v>2016</v>
      </c>
      <c r="J313" s="16">
        <f t="shared" si="17"/>
        <v>6.5999999999999948E-2</v>
      </c>
      <c r="K313" s="25">
        <f>GEOMEAN(J251,J233,J214,J194,J173,J151,J128,J104,J79,J53,J25)</f>
        <v>4.358890908827992E-2</v>
      </c>
      <c r="L313" s="7">
        <v>2016</v>
      </c>
      <c r="M313" s="16">
        <f t="shared" si="18"/>
        <v>4.358890908827992E-2</v>
      </c>
      <c r="N313" s="25">
        <f t="shared" si="19"/>
        <v>4.358890908827992E-2</v>
      </c>
    </row>
    <row r="314" spans="1:15" ht="18" customHeight="1" x14ac:dyDescent="0.15">
      <c r="A314" s="15"/>
      <c r="B314" s="11" t="s">
        <v>8</v>
      </c>
      <c r="C314" s="18">
        <v>2017</v>
      </c>
      <c r="D314" s="8">
        <v>243531</v>
      </c>
      <c r="E314" s="9">
        <v>2688888</v>
      </c>
      <c r="F314" s="10">
        <v>35.9</v>
      </c>
      <c r="G314" s="13">
        <v>93.8</v>
      </c>
      <c r="H314" s="12">
        <v>11</v>
      </c>
      <c r="I314" s="18">
        <v>2017</v>
      </c>
      <c r="J314" s="16">
        <f t="shared" si="17"/>
        <v>6.2000000000000027E-2</v>
      </c>
      <c r="K314" s="25">
        <f>GEOMEAN(J269,J252,J234,J215,J195,J174,J152,J129,J105,J80,J54,J26)</f>
        <v>4.4725029115307076E-2</v>
      </c>
      <c r="L314" s="7">
        <v>2017</v>
      </c>
      <c r="M314" s="16">
        <f t="shared" si="18"/>
        <v>4.4725029115307076E-2</v>
      </c>
      <c r="N314" s="25">
        <f t="shared" si="19"/>
        <v>4.4725029115307076E-2</v>
      </c>
    </row>
    <row r="315" spans="1:15" ht="18" customHeight="1" x14ac:dyDescent="0.15">
      <c r="A315" s="15"/>
      <c r="B315" s="11" t="s">
        <v>8</v>
      </c>
      <c r="C315" s="18">
        <v>2018</v>
      </c>
      <c r="D315" s="8">
        <v>227991</v>
      </c>
      <c r="E315" s="9">
        <v>2659209</v>
      </c>
      <c r="F315" s="10">
        <v>33.6</v>
      </c>
      <c r="G315" s="13">
        <v>93.6</v>
      </c>
      <c r="H315" s="12">
        <v>11.7</v>
      </c>
      <c r="I315" s="18">
        <v>2018</v>
      </c>
      <c r="J315" s="16">
        <f t="shared" si="17"/>
        <v>6.4000000000000057E-2</v>
      </c>
      <c r="K315" s="25">
        <f>GEOMEAN(J286,J270,J253,J235,J216,J196,J175,J153,J130,J106,J81,J55,J27)</f>
        <v>4.8344291294329975E-2</v>
      </c>
      <c r="L315" s="7">
        <v>2018</v>
      </c>
      <c r="M315" s="16">
        <f t="shared" si="18"/>
        <v>4.8344291294329975E-2</v>
      </c>
      <c r="N315" s="25">
        <f t="shared" si="19"/>
        <v>4.8344291294329975E-2</v>
      </c>
    </row>
    <row r="316" spans="1:15" ht="18" customHeight="1" x14ac:dyDescent="0.15">
      <c r="A316" s="15"/>
      <c r="B316" s="11" t="s">
        <v>8</v>
      </c>
      <c r="C316" s="18">
        <v>2019</v>
      </c>
      <c r="D316" s="8">
        <v>214969</v>
      </c>
      <c r="E316" s="9">
        <v>2614028</v>
      </c>
      <c r="F316" s="10">
        <v>31.7</v>
      </c>
      <c r="G316" s="13">
        <v>94.3</v>
      </c>
      <c r="H316" s="12">
        <v>12.2</v>
      </c>
      <c r="I316" s="18">
        <v>2019</v>
      </c>
      <c r="J316" s="16">
        <f t="shared" si="17"/>
        <v>5.700000000000003E-2</v>
      </c>
      <c r="K316" s="25">
        <f>GEOMEAN(J302,J287,J271,J254,J236,J217,J197,J176,J154,J131,J107,J82,J56,J28)</f>
        <v>4.5487074429986271E-2</v>
      </c>
      <c r="L316" s="7">
        <v>2019</v>
      </c>
      <c r="M316" s="16">
        <f t="shared" si="18"/>
        <v>4.5487074429986271E-2</v>
      </c>
      <c r="N316" s="25">
        <f t="shared" si="19"/>
        <v>4.5487074429986271E-2</v>
      </c>
      <c r="O316" s="16">
        <f>GEOMEAN(N308:N316)</f>
        <v>4.4076219321687843E-2</v>
      </c>
    </row>
    <row r="317" spans="1:15" ht="18" customHeight="1" x14ac:dyDescent="0.15">
      <c r="A317" s="15"/>
      <c r="B317" s="11" t="s">
        <v>8</v>
      </c>
      <c r="C317" s="18">
        <v>2020</v>
      </c>
      <c r="D317" s="8">
        <v>199857</v>
      </c>
      <c r="E317" s="9">
        <v>2526280</v>
      </c>
      <c r="F317" s="10">
        <v>29.5</v>
      </c>
      <c r="G317" s="13">
        <v>93</v>
      </c>
      <c r="H317" s="12">
        <v>12.6</v>
      </c>
      <c r="I317" s="18">
        <v>2020</v>
      </c>
      <c r="J317" s="16">
        <f t="shared" si="17"/>
        <v>7.0000000000000007E-2</v>
      </c>
      <c r="K317" s="25">
        <f>GEOMEAN(J317,J303,J288,J272,J255,J237,J218,J198,J177,J155,J132,J108,J83,J57,J29)</f>
        <v>5.4744907142152646E-2</v>
      </c>
      <c r="L317" s="7">
        <v>2020</v>
      </c>
      <c r="M317" s="16">
        <f t="shared" si="18"/>
        <v>5.4744907142152646E-2</v>
      </c>
      <c r="N317" s="25">
        <f t="shared" si="19"/>
        <v>5.4744907142152646E-2</v>
      </c>
      <c r="O317" s="16">
        <f>AVERAGE(N308:N316)</f>
        <v>4.4138894649932939E-2</v>
      </c>
    </row>
    <row r="318" spans="1:15" ht="54.75" customHeight="1" x14ac:dyDescent="0.2">
      <c r="A318" s="31" t="s">
        <v>7</v>
      </c>
      <c r="B318" s="31"/>
      <c r="C318" s="23">
        <v>2009</v>
      </c>
      <c r="D318" s="3"/>
      <c r="E318" s="3"/>
      <c r="F318" s="3"/>
      <c r="G318" s="3"/>
      <c r="H318" s="3"/>
      <c r="I318" s="23">
        <v>2009</v>
      </c>
    </row>
    <row r="319" spans="1:15" ht="22.5" customHeight="1" x14ac:dyDescent="0.15">
      <c r="A319" s="15"/>
      <c r="B319" s="11" t="s">
        <v>8</v>
      </c>
      <c r="C319" s="18">
        <v>2009</v>
      </c>
      <c r="D319" s="8">
        <v>608769</v>
      </c>
      <c r="E319" s="9">
        <v>2802403</v>
      </c>
      <c r="F319" s="10">
        <v>100</v>
      </c>
      <c r="G319" s="11" t="s">
        <v>9</v>
      </c>
      <c r="H319" s="12">
        <v>4.5999999999999996</v>
      </c>
      <c r="I319" s="18">
        <v>2009</v>
      </c>
    </row>
    <row r="320" spans="1:15" ht="18" customHeight="1" x14ac:dyDescent="0.15">
      <c r="A320" s="15"/>
      <c r="B320" s="11" t="s">
        <v>8</v>
      </c>
      <c r="C320" s="18">
        <v>2010</v>
      </c>
      <c r="D320" s="8">
        <v>466678</v>
      </c>
      <c r="E320" s="9">
        <v>2596990</v>
      </c>
      <c r="F320" s="10">
        <v>76.7</v>
      </c>
      <c r="G320" s="13">
        <v>76.7</v>
      </c>
      <c r="H320" s="12">
        <v>5.6</v>
      </c>
      <c r="I320" s="18">
        <v>2010</v>
      </c>
      <c r="J320" s="16">
        <f t="shared" ref="J320:J330" si="20">(100-G320)/100</f>
        <v>0.23299999999999998</v>
      </c>
    </row>
    <row r="321" spans="1:10" ht="18" customHeight="1" x14ac:dyDescent="0.15">
      <c r="A321" s="15"/>
      <c r="B321" s="11" t="s">
        <v>8</v>
      </c>
      <c r="C321" s="18">
        <v>2011</v>
      </c>
      <c r="D321" s="8">
        <v>404363</v>
      </c>
      <c r="E321" s="9">
        <v>2592091</v>
      </c>
      <c r="F321" s="10">
        <v>66.400000000000006</v>
      </c>
      <c r="G321" s="13">
        <v>86.6</v>
      </c>
      <c r="H321" s="12">
        <v>6.4</v>
      </c>
      <c r="I321" s="18">
        <v>2011</v>
      </c>
      <c r="J321" s="16">
        <f t="shared" si="20"/>
        <v>0.13400000000000006</v>
      </c>
    </row>
    <row r="322" spans="1:10" ht="18" customHeight="1" x14ac:dyDescent="0.15">
      <c r="A322" s="15"/>
      <c r="B322" s="11" t="s">
        <v>8</v>
      </c>
      <c r="C322" s="18">
        <v>2012</v>
      </c>
      <c r="D322" s="8">
        <v>364658</v>
      </c>
      <c r="E322" s="9">
        <v>2597683</v>
      </c>
      <c r="F322" s="10">
        <v>59.9</v>
      </c>
      <c r="G322" s="13">
        <v>90.2</v>
      </c>
      <c r="H322" s="12">
        <v>7.1</v>
      </c>
      <c r="I322" s="18">
        <v>2012</v>
      </c>
      <c r="J322" s="16">
        <f t="shared" si="20"/>
        <v>9.7999999999999976E-2</v>
      </c>
    </row>
    <row r="323" spans="1:10" ht="18" customHeight="1" x14ac:dyDescent="0.15">
      <c r="A323" s="15"/>
      <c r="B323" s="11" t="s">
        <v>8</v>
      </c>
      <c r="C323" s="18">
        <v>2013</v>
      </c>
      <c r="D323" s="8">
        <v>333536</v>
      </c>
      <c r="E323" s="9">
        <v>2569653</v>
      </c>
      <c r="F323" s="10">
        <v>54.8</v>
      </c>
      <c r="G323" s="13">
        <v>91.5</v>
      </c>
      <c r="H323" s="12">
        <v>7.7</v>
      </c>
      <c r="I323" s="18">
        <v>2013</v>
      </c>
      <c r="J323" s="16">
        <f t="shared" si="20"/>
        <v>8.5000000000000006E-2</v>
      </c>
    </row>
    <row r="324" spans="1:10" ht="18" customHeight="1" x14ac:dyDescent="0.15">
      <c r="A324" s="15"/>
      <c r="B324" s="11" t="s">
        <v>8</v>
      </c>
      <c r="C324" s="18">
        <v>2014</v>
      </c>
      <c r="D324" s="8">
        <v>305186</v>
      </c>
      <c r="E324" s="9">
        <v>2551315</v>
      </c>
      <c r="F324" s="10">
        <v>50.1</v>
      </c>
      <c r="G324" s="13">
        <v>91.5</v>
      </c>
      <c r="H324" s="12">
        <v>8.4</v>
      </c>
      <c r="I324" s="18">
        <v>2014</v>
      </c>
      <c r="J324" s="16">
        <f t="shared" si="20"/>
        <v>8.5000000000000006E-2</v>
      </c>
    </row>
    <row r="325" spans="1:10" ht="18" customHeight="1" x14ac:dyDescent="0.15">
      <c r="A325" s="15"/>
      <c r="B325" s="11" t="s">
        <v>8</v>
      </c>
      <c r="C325" s="18">
        <v>2015</v>
      </c>
      <c r="D325" s="8">
        <v>280858</v>
      </c>
      <c r="E325" s="9">
        <v>2538948</v>
      </c>
      <c r="F325" s="10">
        <v>46.1</v>
      </c>
      <c r="G325" s="13">
        <v>92</v>
      </c>
      <c r="H325" s="12">
        <v>9</v>
      </c>
      <c r="I325" s="18">
        <v>2015</v>
      </c>
      <c r="J325" s="16">
        <f t="shared" si="20"/>
        <v>0.08</v>
      </c>
    </row>
    <row r="326" spans="1:10" ht="18" customHeight="1" x14ac:dyDescent="0.15">
      <c r="A326" s="15"/>
      <c r="B326" s="11" t="s">
        <v>8</v>
      </c>
      <c r="C326" s="18">
        <v>2016</v>
      </c>
      <c r="D326" s="8">
        <v>260219</v>
      </c>
      <c r="E326" s="9">
        <v>2509636</v>
      </c>
      <c r="F326" s="10">
        <v>42.7</v>
      </c>
      <c r="G326" s="13">
        <v>92.7</v>
      </c>
      <c r="H326" s="12">
        <v>9.6</v>
      </c>
      <c r="I326" s="18">
        <v>2016</v>
      </c>
      <c r="J326" s="16">
        <f t="shared" si="20"/>
        <v>7.2999999999999968E-2</v>
      </c>
    </row>
    <row r="327" spans="1:10" ht="18" customHeight="1" x14ac:dyDescent="0.15">
      <c r="A327" s="15"/>
      <c r="B327" s="11" t="s">
        <v>8</v>
      </c>
      <c r="C327" s="18">
        <v>2017</v>
      </c>
      <c r="D327" s="8">
        <v>241940</v>
      </c>
      <c r="E327" s="9">
        <v>2484040</v>
      </c>
      <c r="F327" s="10">
        <v>39.700000000000003</v>
      </c>
      <c r="G327" s="13">
        <v>93</v>
      </c>
      <c r="H327" s="12">
        <v>10.3</v>
      </c>
      <c r="I327" s="18">
        <v>2017</v>
      </c>
      <c r="J327" s="16">
        <f t="shared" si="20"/>
        <v>7.0000000000000007E-2</v>
      </c>
    </row>
    <row r="328" spans="1:10" ht="18" customHeight="1" x14ac:dyDescent="0.15">
      <c r="A328" s="15"/>
      <c r="B328" s="11" t="s">
        <v>8</v>
      </c>
      <c r="C328" s="18">
        <v>2018</v>
      </c>
      <c r="D328" s="8">
        <v>226584</v>
      </c>
      <c r="E328" s="9">
        <v>2457720</v>
      </c>
      <c r="F328" s="10">
        <v>37.200000000000003</v>
      </c>
      <c r="G328" s="13">
        <v>93.7</v>
      </c>
      <c r="H328" s="12">
        <v>10.8</v>
      </c>
      <c r="I328" s="18">
        <v>2018</v>
      </c>
      <c r="J328" s="16">
        <f t="shared" si="20"/>
        <v>6.2999999999999973E-2</v>
      </c>
    </row>
    <row r="329" spans="1:10" ht="18" customHeight="1" x14ac:dyDescent="0.15">
      <c r="A329" s="15"/>
      <c r="B329" s="11" t="s">
        <v>8</v>
      </c>
      <c r="C329" s="18">
        <v>2019</v>
      </c>
      <c r="D329" s="8">
        <v>212646</v>
      </c>
      <c r="E329" s="9">
        <v>2403159</v>
      </c>
      <c r="F329" s="10">
        <v>34.9</v>
      </c>
      <c r="G329" s="13">
        <v>93.8</v>
      </c>
      <c r="H329" s="12">
        <v>11.3</v>
      </c>
      <c r="I329" s="18">
        <v>2019</v>
      </c>
      <c r="J329" s="16">
        <f t="shared" si="20"/>
        <v>6.2000000000000027E-2</v>
      </c>
    </row>
    <row r="330" spans="1:10" ht="18" customHeight="1" x14ac:dyDescent="0.15">
      <c r="A330" s="15"/>
      <c r="B330" s="11" t="s">
        <v>8</v>
      </c>
      <c r="C330" s="18">
        <v>2020</v>
      </c>
      <c r="D330" s="8">
        <v>195927</v>
      </c>
      <c r="E330" s="9">
        <v>2336566</v>
      </c>
      <c r="F330" s="10">
        <v>32.200000000000003</v>
      </c>
      <c r="G330" s="13">
        <v>92.1</v>
      </c>
      <c r="H330" s="12">
        <v>11.9</v>
      </c>
      <c r="I330" s="18">
        <v>2020</v>
      </c>
      <c r="J330" s="16">
        <f t="shared" si="20"/>
        <v>7.9000000000000056E-2</v>
      </c>
    </row>
    <row r="331" spans="1:10" ht="54.75" customHeight="1" x14ac:dyDescent="0.2">
      <c r="A331" s="31" t="s">
        <v>7</v>
      </c>
      <c r="B331" s="31"/>
      <c r="C331" s="23">
        <v>2010</v>
      </c>
      <c r="D331" s="3"/>
      <c r="E331" s="3"/>
      <c r="F331" s="3"/>
      <c r="G331" s="3"/>
      <c r="H331" s="3"/>
      <c r="I331" s="23">
        <v>2010</v>
      </c>
    </row>
    <row r="332" spans="1:10" ht="22.5" customHeight="1" x14ac:dyDescent="0.15">
      <c r="A332" s="15"/>
      <c r="B332" s="11" t="s">
        <v>8</v>
      </c>
      <c r="C332" s="18">
        <v>2010</v>
      </c>
      <c r="D332" s="8">
        <v>560588</v>
      </c>
      <c r="E332" s="9">
        <v>2515246</v>
      </c>
      <c r="F332" s="10">
        <v>100</v>
      </c>
      <c r="G332" s="11" t="s">
        <v>9</v>
      </c>
      <c r="H332" s="12">
        <v>4.5</v>
      </c>
      <c r="I332" s="18">
        <v>2010</v>
      </c>
    </row>
    <row r="333" spans="1:10" ht="18" customHeight="1" x14ac:dyDescent="0.15">
      <c r="A333" s="15"/>
      <c r="B333" s="11" t="s">
        <v>8</v>
      </c>
      <c r="C333" s="18">
        <v>2011</v>
      </c>
      <c r="D333" s="8">
        <v>440431</v>
      </c>
      <c r="E333" s="9">
        <v>2483787</v>
      </c>
      <c r="F333" s="10">
        <v>78.599999999999994</v>
      </c>
      <c r="G333" s="13">
        <v>78.599999999999994</v>
      </c>
      <c r="H333" s="12">
        <v>5.6</v>
      </c>
      <c r="I333" s="18">
        <v>2011</v>
      </c>
      <c r="J333" s="16">
        <f t="shared" ref="J333:J342" si="21">(100-G333)/100</f>
        <v>0.21400000000000005</v>
      </c>
    </row>
    <row r="334" spans="1:10" ht="18" customHeight="1" x14ac:dyDescent="0.15">
      <c r="A334" s="15"/>
      <c r="B334" s="11" t="s">
        <v>8</v>
      </c>
      <c r="C334" s="18">
        <v>2012</v>
      </c>
      <c r="D334" s="8">
        <v>384642</v>
      </c>
      <c r="E334" s="9">
        <v>2491052</v>
      </c>
      <c r="F334" s="10">
        <v>68.599999999999994</v>
      </c>
      <c r="G334" s="13">
        <v>87.3</v>
      </c>
      <c r="H334" s="12">
        <v>6.5</v>
      </c>
      <c r="I334" s="18">
        <v>2012</v>
      </c>
      <c r="J334" s="16">
        <f t="shared" si="21"/>
        <v>0.12700000000000003</v>
      </c>
    </row>
    <row r="335" spans="1:10" ht="18" customHeight="1" x14ac:dyDescent="0.15">
      <c r="A335" s="15"/>
      <c r="B335" s="11" t="s">
        <v>8</v>
      </c>
      <c r="C335" s="18">
        <v>2013</v>
      </c>
      <c r="D335" s="8">
        <v>345504</v>
      </c>
      <c r="E335" s="9">
        <v>2474299</v>
      </c>
      <c r="F335" s="10">
        <v>61.6</v>
      </c>
      <c r="G335" s="13">
        <v>89.8</v>
      </c>
      <c r="H335" s="12">
        <v>7.2</v>
      </c>
      <c r="I335" s="18">
        <v>2013</v>
      </c>
      <c r="J335" s="16">
        <f t="shared" si="21"/>
        <v>0.10200000000000004</v>
      </c>
    </row>
    <row r="336" spans="1:10" ht="18" customHeight="1" x14ac:dyDescent="0.15">
      <c r="A336" s="15"/>
      <c r="B336" s="11" t="s">
        <v>8</v>
      </c>
      <c r="C336" s="18">
        <v>2014</v>
      </c>
      <c r="D336" s="8">
        <v>313915</v>
      </c>
      <c r="E336" s="9">
        <v>2461884</v>
      </c>
      <c r="F336" s="10">
        <v>56</v>
      </c>
      <c r="G336" s="13">
        <v>90.9</v>
      </c>
      <c r="H336" s="12">
        <v>7.8</v>
      </c>
      <c r="I336" s="18">
        <v>2014</v>
      </c>
      <c r="J336" s="16">
        <f t="shared" si="21"/>
        <v>9.0999999999999942E-2</v>
      </c>
    </row>
    <row r="337" spans="1:10" ht="18" customHeight="1" x14ac:dyDescent="0.15">
      <c r="A337" s="15"/>
      <c r="B337" s="11" t="s">
        <v>8</v>
      </c>
      <c r="C337" s="18">
        <v>2015</v>
      </c>
      <c r="D337" s="8">
        <v>286201</v>
      </c>
      <c r="E337" s="9">
        <v>2438705</v>
      </c>
      <c r="F337" s="10">
        <v>51.1</v>
      </c>
      <c r="G337" s="13">
        <v>91.2</v>
      </c>
      <c r="H337" s="12">
        <v>8.5</v>
      </c>
      <c r="I337" s="18">
        <v>2015</v>
      </c>
      <c r="J337" s="16">
        <f t="shared" si="21"/>
        <v>8.7999999999999967E-2</v>
      </c>
    </row>
    <row r="338" spans="1:10" ht="18" customHeight="1" x14ac:dyDescent="0.15">
      <c r="A338" s="15"/>
      <c r="B338" s="11" t="s">
        <v>8</v>
      </c>
      <c r="C338" s="18">
        <v>2016</v>
      </c>
      <c r="D338" s="8">
        <v>263309</v>
      </c>
      <c r="E338" s="9">
        <v>2415456</v>
      </c>
      <c r="F338" s="10">
        <v>47</v>
      </c>
      <c r="G338" s="13">
        <v>92</v>
      </c>
      <c r="H338" s="12">
        <v>9.1999999999999993</v>
      </c>
      <c r="I338" s="18">
        <v>2016</v>
      </c>
      <c r="J338" s="16">
        <f t="shared" si="21"/>
        <v>0.08</v>
      </c>
    </row>
    <row r="339" spans="1:10" ht="18" customHeight="1" x14ac:dyDescent="0.15">
      <c r="A339" s="15"/>
      <c r="B339" s="11" t="s">
        <v>8</v>
      </c>
      <c r="C339" s="18">
        <v>2017</v>
      </c>
      <c r="D339" s="8">
        <v>240948</v>
      </c>
      <c r="E339" s="9">
        <v>2385147</v>
      </c>
      <c r="F339" s="10">
        <v>43</v>
      </c>
      <c r="G339" s="13">
        <v>91.5</v>
      </c>
      <c r="H339" s="12">
        <v>9.9</v>
      </c>
      <c r="I339" s="18">
        <v>2017</v>
      </c>
      <c r="J339" s="16">
        <f t="shared" si="21"/>
        <v>8.5000000000000006E-2</v>
      </c>
    </row>
    <row r="340" spans="1:10" ht="18" customHeight="1" x14ac:dyDescent="0.15">
      <c r="A340" s="15"/>
      <c r="B340" s="11" t="s">
        <v>8</v>
      </c>
      <c r="C340" s="18">
        <v>2018</v>
      </c>
      <c r="D340" s="8">
        <v>226812</v>
      </c>
      <c r="E340" s="9">
        <v>2352910</v>
      </c>
      <c r="F340" s="10">
        <v>40.5</v>
      </c>
      <c r="G340" s="13">
        <v>94.1</v>
      </c>
      <c r="H340" s="12">
        <v>10.4</v>
      </c>
      <c r="I340" s="18">
        <v>2018</v>
      </c>
      <c r="J340" s="16">
        <f t="shared" si="21"/>
        <v>5.9000000000000059E-2</v>
      </c>
    </row>
    <row r="341" spans="1:10" ht="18" customHeight="1" x14ac:dyDescent="0.15">
      <c r="A341" s="15"/>
      <c r="B341" s="11" t="s">
        <v>8</v>
      </c>
      <c r="C341" s="18">
        <v>2019</v>
      </c>
      <c r="D341" s="8">
        <v>212624</v>
      </c>
      <c r="E341" s="9">
        <v>2314880</v>
      </c>
      <c r="F341" s="10">
        <v>37.9</v>
      </c>
      <c r="G341" s="13">
        <v>93.7</v>
      </c>
      <c r="H341" s="12">
        <v>10.9</v>
      </c>
      <c r="I341" s="18">
        <v>2019</v>
      </c>
      <c r="J341" s="16">
        <f t="shared" si="21"/>
        <v>6.2999999999999973E-2</v>
      </c>
    </row>
    <row r="342" spans="1:10" ht="18" customHeight="1" x14ac:dyDescent="0.15">
      <c r="A342" s="15"/>
      <c r="B342" s="11" t="s">
        <v>8</v>
      </c>
      <c r="C342" s="18">
        <v>2020</v>
      </c>
      <c r="D342" s="8">
        <v>192239</v>
      </c>
      <c r="E342" s="9">
        <v>2235414</v>
      </c>
      <c r="F342" s="10">
        <v>34.299999999999997</v>
      </c>
      <c r="G342" s="13">
        <v>90.4</v>
      </c>
      <c r="H342" s="12">
        <v>11.6</v>
      </c>
      <c r="I342" s="18">
        <v>2020</v>
      </c>
      <c r="J342" s="16">
        <f t="shared" si="21"/>
        <v>9.5999999999999946E-2</v>
      </c>
    </row>
    <row r="343" spans="1:10" ht="54.75" customHeight="1" x14ac:dyDescent="0.2">
      <c r="A343" s="31" t="s">
        <v>7</v>
      </c>
      <c r="B343" s="31"/>
      <c r="C343" s="23">
        <v>2011</v>
      </c>
      <c r="D343" s="3"/>
      <c r="E343" s="3"/>
      <c r="F343" s="3"/>
      <c r="G343" s="3"/>
      <c r="H343" s="3"/>
      <c r="I343" s="23">
        <v>2011</v>
      </c>
    </row>
    <row r="344" spans="1:10" ht="22.5" customHeight="1" x14ac:dyDescent="0.15">
      <c r="A344" s="15"/>
      <c r="B344" s="11" t="s">
        <v>8</v>
      </c>
      <c r="C344" s="18">
        <v>2011</v>
      </c>
      <c r="D344" s="8">
        <v>582569</v>
      </c>
      <c r="E344" s="9">
        <v>2570850</v>
      </c>
      <c r="F344" s="10">
        <v>100</v>
      </c>
      <c r="G344" s="11" t="s">
        <v>9</v>
      </c>
      <c r="H344" s="12">
        <v>4.4000000000000004</v>
      </c>
      <c r="I344" s="18">
        <v>2011</v>
      </c>
    </row>
    <row r="345" spans="1:10" ht="18" customHeight="1" x14ac:dyDescent="0.15">
      <c r="A345" s="15"/>
      <c r="B345" s="11" t="s">
        <v>8</v>
      </c>
      <c r="C345" s="18">
        <v>2012</v>
      </c>
      <c r="D345" s="8">
        <v>462749</v>
      </c>
      <c r="E345" s="9">
        <v>2583981</v>
      </c>
      <c r="F345" s="10">
        <v>79.400000000000006</v>
      </c>
      <c r="G345" s="13">
        <v>79.400000000000006</v>
      </c>
      <c r="H345" s="12">
        <v>5.6</v>
      </c>
      <c r="I345" s="18">
        <v>2012</v>
      </c>
    </row>
    <row r="346" spans="1:10" ht="18" customHeight="1" x14ac:dyDescent="0.15">
      <c r="A346" s="15"/>
      <c r="B346" s="11" t="s">
        <v>8</v>
      </c>
      <c r="C346" s="18">
        <v>2013</v>
      </c>
      <c r="D346" s="8">
        <v>403725</v>
      </c>
      <c r="E346" s="9">
        <v>2568705</v>
      </c>
      <c r="F346" s="10">
        <v>69.3</v>
      </c>
      <c r="G346" s="13">
        <v>87.2</v>
      </c>
      <c r="H346" s="12">
        <v>6.4</v>
      </c>
      <c r="I346" s="18">
        <v>2013</v>
      </c>
    </row>
    <row r="347" spans="1:10" ht="18" customHeight="1" x14ac:dyDescent="0.15">
      <c r="A347" s="15"/>
      <c r="B347" s="11" t="s">
        <v>8</v>
      </c>
      <c r="C347" s="18">
        <v>2014</v>
      </c>
      <c r="D347" s="8">
        <v>360707</v>
      </c>
      <c r="E347" s="9">
        <v>2564035</v>
      </c>
      <c r="F347" s="10">
        <v>61.9</v>
      </c>
      <c r="G347" s="13">
        <v>89.3</v>
      </c>
      <c r="H347" s="12">
        <v>7.1</v>
      </c>
      <c r="I347" s="18">
        <v>2014</v>
      </c>
    </row>
    <row r="348" spans="1:10" ht="18" customHeight="1" x14ac:dyDescent="0.15">
      <c r="A348" s="15"/>
      <c r="B348" s="11" t="s">
        <v>8</v>
      </c>
      <c r="C348" s="18">
        <v>2015</v>
      </c>
      <c r="D348" s="8">
        <v>326173</v>
      </c>
      <c r="E348" s="9">
        <v>2557506</v>
      </c>
      <c r="F348" s="10">
        <v>56</v>
      </c>
      <c r="G348" s="13">
        <v>90.4</v>
      </c>
      <c r="H348" s="12">
        <v>7.8</v>
      </c>
      <c r="I348" s="18">
        <v>2015</v>
      </c>
    </row>
    <row r="349" spans="1:10" ht="18" customHeight="1" x14ac:dyDescent="0.15">
      <c r="A349" s="15"/>
      <c r="B349" s="11" t="s">
        <v>8</v>
      </c>
      <c r="C349" s="18">
        <v>2016</v>
      </c>
      <c r="D349" s="8">
        <v>296601</v>
      </c>
      <c r="E349" s="9">
        <v>2528685</v>
      </c>
      <c r="F349" s="10">
        <v>50.9</v>
      </c>
      <c r="G349" s="13">
        <v>90.9</v>
      </c>
      <c r="H349" s="12">
        <v>8.5</v>
      </c>
      <c r="I349" s="18">
        <v>2016</v>
      </c>
    </row>
    <row r="350" spans="1:10" ht="18" customHeight="1" x14ac:dyDescent="0.15">
      <c r="A350" s="15"/>
      <c r="B350" s="11" t="s">
        <v>8</v>
      </c>
      <c r="C350" s="18">
        <v>2017</v>
      </c>
      <c r="D350" s="8">
        <v>271166</v>
      </c>
      <c r="E350" s="9">
        <v>2503450</v>
      </c>
      <c r="F350" s="10">
        <v>46.5</v>
      </c>
      <c r="G350" s="13">
        <v>91.4</v>
      </c>
      <c r="H350" s="12">
        <v>9.1999999999999993</v>
      </c>
      <c r="I350" s="18">
        <v>2017</v>
      </c>
    </row>
    <row r="351" spans="1:10" ht="18" customHeight="1" x14ac:dyDescent="0.15">
      <c r="A351" s="15"/>
      <c r="B351" s="11" t="s">
        <v>8</v>
      </c>
      <c r="C351" s="18">
        <v>2018</v>
      </c>
      <c r="D351" s="8">
        <v>252242</v>
      </c>
      <c r="E351" s="9">
        <v>2465810</v>
      </c>
      <c r="F351" s="10">
        <v>43.3</v>
      </c>
      <c r="G351" s="13">
        <v>93</v>
      </c>
      <c r="H351" s="12">
        <v>9.8000000000000007</v>
      </c>
      <c r="I351" s="18">
        <v>2018</v>
      </c>
    </row>
    <row r="352" spans="1:10" ht="18" customHeight="1" x14ac:dyDescent="0.15">
      <c r="A352" s="15"/>
      <c r="B352" s="11" t="s">
        <v>8</v>
      </c>
      <c r="C352" s="18">
        <v>2019</v>
      </c>
      <c r="D352" s="8">
        <v>235407</v>
      </c>
      <c r="E352" s="9">
        <v>2428603</v>
      </c>
      <c r="F352" s="10">
        <v>40.4</v>
      </c>
      <c r="G352" s="13">
        <v>93.3</v>
      </c>
      <c r="H352" s="12">
        <v>10.3</v>
      </c>
      <c r="I352" s="18">
        <v>2019</v>
      </c>
    </row>
    <row r="353" spans="1:9" ht="18" customHeight="1" x14ac:dyDescent="0.15">
      <c r="A353" s="15"/>
      <c r="B353" s="11" t="s">
        <v>8</v>
      </c>
      <c r="C353" s="18">
        <v>2020</v>
      </c>
      <c r="D353" s="8">
        <v>214164</v>
      </c>
      <c r="E353" s="9">
        <v>2353942</v>
      </c>
      <c r="F353" s="10">
        <v>36.799999999999997</v>
      </c>
      <c r="G353" s="13">
        <v>91</v>
      </c>
      <c r="H353" s="12">
        <v>11</v>
      </c>
      <c r="I353" s="18">
        <v>2020</v>
      </c>
    </row>
    <row r="354" spans="1:9" ht="36.75" customHeight="1" x14ac:dyDescent="0.15">
      <c r="A354" s="31" t="s">
        <v>10</v>
      </c>
      <c r="B354" s="31"/>
      <c r="C354" s="22"/>
      <c r="D354" s="6"/>
      <c r="E354" s="6"/>
      <c r="F354" s="6"/>
      <c r="G354" s="6"/>
      <c r="H354" s="6"/>
      <c r="I354" s="22"/>
    </row>
    <row r="355" spans="1:9" ht="23.5" customHeight="1" x14ac:dyDescent="0.15">
      <c r="A355" s="29" t="s">
        <v>12</v>
      </c>
      <c r="B355" s="29"/>
      <c r="C355" s="18">
        <v>2012</v>
      </c>
      <c r="D355" s="15"/>
      <c r="E355" s="15"/>
      <c r="F355" s="15"/>
      <c r="G355" s="15"/>
      <c r="H355" s="15"/>
      <c r="I355" s="18">
        <v>2012</v>
      </c>
    </row>
    <row r="356" spans="1:9" ht="22.5" customHeight="1" x14ac:dyDescent="0.15">
      <c r="A356" s="30" t="s">
        <v>8</v>
      </c>
      <c r="B356" s="30"/>
      <c r="C356" s="18">
        <v>2012</v>
      </c>
      <c r="D356" s="8">
        <v>631817</v>
      </c>
      <c r="E356" s="9">
        <v>2793113</v>
      </c>
      <c r="F356" s="10">
        <v>100</v>
      </c>
      <c r="G356" s="11" t="s">
        <v>9</v>
      </c>
      <c r="H356" s="12">
        <v>4.4000000000000004</v>
      </c>
      <c r="I356" s="18">
        <v>2012</v>
      </c>
    </row>
    <row r="357" spans="1:9" ht="18" customHeight="1" x14ac:dyDescent="0.15">
      <c r="A357" s="30" t="s">
        <v>8</v>
      </c>
      <c r="B357" s="30"/>
      <c r="C357" s="18">
        <v>2013</v>
      </c>
      <c r="D357" s="8">
        <v>500642</v>
      </c>
      <c r="E357" s="9">
        <v>2770201</v>
      </c>
      <c r="F357" s="10">
        <v>79.2</v>
      </c>
      <c r="G357" s="13">
        <v>79.2</v>
      </c>
      <c r="H357" s="12">
        <v>5.5</v>
      </c>
      <c r="I357" s="18">
        <v>2013</v>
      </c>
    </row>
    <row r="358" spans="1:9" ht="18" customHeight="1" x14ac:dyDescent="0.15">
      <c r="A358" s="30" t="s">
        <v>8</v>
      </c>
      <c r="B358" s="30"/>
      <c r="C358" s="18">
        <v>2014</v>
      </c>
      <c r="D358" s="8">
        <v>433844</v>
      </c>
      <c r="E358" s="9">
        <v>2776679</v>
      </c>
      <c r="F358" s="10">
        <v>68.7</v>
      </c>
      <c r="G358" s="13">
        <v>86.7</v>
      </c>
      <c r="H358" s="12">
        <v>6.4</v>
      </c>
      <c r="I358" s="18">
        <v>2014</v>
      </c>
    </row>
    <row r="359" spans="1:9" ht="18" customHeight="1" x14ac:dyDescent="0.15">
      <c r="A359" s="30" t="s">
        <v>8</v>
      </c>
      <c r="B359" s="30"/>
      <c r="C359" s="18">
        <v>2015</v>
      </c>
      <c r="D359" s="8">
        <v>386701</v>
      </c>
      <c r="E359" s="9">
        <v>2779989</v>
      </c>
      <c r="F359" s="10">
        <v>61.2</v>
      </c>
      <c r="G359" s="13">
        <v>89.1</v>
      </c>
      <c r="H359" s="12">
        <v>7.2</v>
      </c>
      <c r="I359" s="18">
        <v>2015</v>
      </c>
    </row>
    <row r="360" spans="1:9" ht="18" customHeight="1" x14ac:dyDescent="0.15">
      <c r="A360" s="30" t="s">
        <v>8</v>
      </c>
      <c r="B360" s="30"/>
      <c r="C360" s="18">
        <v>2016</v>
      </c>
      <c r="D360" s="8">
        <v>349688</v>
      </c>
      <c r="E360" s="9">
        <v>2764396</v>
      </c>
      <c r="F360" s="10">
        <v>55.3</v>
      </c>
      <c r="G360" s="13">
        <v>90.4</v>
      </c>
      <c r="H360" s="12">
        <v>7.9</v>
      </c>
      <c r="I360" s="18">
        <v>2016</v>
      </c>
    </row>
    <row r="361" spans="1:9" ht="18" customHeight="1" x14ac:dyDescent="0.15">
      <c r="A361" s="30" t="s">
        <v>8</v>
      </c>
      <c r="B361" s="30"/>
      <c r="C361" s="18">
        <v>2017</v>
      </c>
      <c r="D361" s="8">
        <v>316769</v>
      </c>
      <c r="E361" s="9">
        <v>2731024</v>
      </c>
      <c r="F361" s="10">
        <v>50.1</v>
      </c>
      <c r="G361" s="13">
        <v>90.6</v>
      </c>
      <c r="H361" s="12">
        <v>8.6</v>
      </c>
      <c r="I361" s="18">
        <v>2017</v>
      </c>
    </row>
    <row r="362" spans="1:9" ht="18" customHeight="1" x14ac:dyDescent="0.15">
      <c r="A362" s="30" t="s">
        <v>8</v>
      </c>
      <c r="B362" s="30"/>
      <c r="C362" s="18">
        <v>2018</v>
      </c>
      <c r="D362" s="8">
        <v>292852</v>
      </c>
      <c r="E362" s="9">
        <v>2695619</v>
      </c>
      <c r="F362" s="10">
        <v>46.4</v>
      </c>
      <c r="G362" s="13">
        <v>92.4</v>
      </c>
      <c r="H362" s="12">
        <v>9.1999999999999993</v>
      </c>
      <c r="I362" s="18">
        <v>2018</v>
      </c>
    </row>
    <row r="363" spans="1:9" ht="18" customHeight="1" x14ac:dyDescent="0.15">
      <c r="A363" s="30" t="s">
        <v>8</v>
      </c>
      <c r="B363" s="30"/>
      <c r="C363" s="18">
        <v>2019</v>
      </c>
      <c r="D363" s="8">
        <v>271212</v>
      </c>
      <c r="E363" s="9">
        <v>2643652</v>
      </c>
      <c r="F363" s="10">
        <v>42.9</v>
      </c>
      <c r="G363" s="13">
        <v>92.6</v>
      </c>
      <c r="H363" s="12">
        <v>9.6999999999999993</v>
      </c>
      <c r="I363" s="18">
        <v>2019</v>
      </c>
    </row>
    <row r="364" spans="1:9" ht="22.5" customHeight="1" x14ac:dyDescent="0.15">
      <c r="A364" s="30" t="s">
        <v>8</v>
      </c>
      <c r="B364" s="30"/>
      <c r="C364" s="18">
        <v>2020</v>
      </c>
      <c r="D364" s="8">
        <v>246618</v>
      </c>
      <c r="E364" s="9">
        <v>2566695</v>
      </c>
      <c r="F364" s="10">
        <v>39</v>
      </c>
      <c r="G364" s="13">
        <v>90.9</v>
      </c>
      <c r="H364" s="12">
        <v>10.4</v>
      </c>
      <c r="I364" s="18">
        <v>2020</v>
      </c>
    </row>
    <row r="365" spans="1:9" ht="45" customHeight="1" x14ac:dyDescent="0.15">
      <c r="A365" s="29" t="s">
        <v>7</v>
      </c>
      <c r="B365" s="29"/>
      <c r="C365" s="21">
        <v>2013</v>
      </c>
      <c r="D365" s="6"/>
      <c r="E365" s="6"/>
      <c r="F365" s="6"/>
      <c r="G365" s="6"/>
      <c r="H365" s="6"/>
      <c r="I365" s="21">
        <v>2013</v>
      </c>
    </row>
    <row r="366" spans="1:9" ht="22.5" customHeight="1" x14ac:dyDescent="0.15">
      <c r="A366" s="30" t="s">
        <v>8</v>
      </c>
      <c r="B366" s="30"/>
      <c r="C366" s="18">
        <v>2013</v>
      </c>
      <c r="D366" s="8">
        <v>629078</v>
      </c>
      <c r="E366" s="9">
        <v>2804566</v>
      </c>
      <c r="F366" s="10">
        <v>100</v>
      </c>
      <c r="G366" s="11" t="s">
        <v>9</v>
      </c>
      <c r="H366" s="12">
        <v>4.5</v>
      </c>
      <c r="I366" s="18">
        <v>2013</v>
      </c>
    </row>
    <row r="367" spans="1:9" ht="18" customHeight="1" x14ac:dyDescent="0.15">
      <c r="A367" s="30" t="s">
        <v>8</v>
      </c>
      <c r="B367" s="30"/>
      <c r="C367" s="18">
        <v>2014</v>
      </c>
      <c r="D367" s="8">
        <v>500620</v>
      </c>
      <c r="E367" s="9">
        <v>2833786</v>
      </c>
      <c r="F367" s="10">
        <v>79.599999999999994</v>
      </c>
      <c r="G367" s="13">
        <v>79.599999999999994</v>
      </c>
      <c r="H367" s="12">
        <v>5.7</v>
      </c>
      <c r="I367" s="18">
        <v>2014</v>
      </c>
    </row>
    <row r="368" spans="1:9" ht="18" customHeight="1" x14ac:dyDescent="0.15">
      <c r="A368" s="30" t="s">
        <v>8</v>
      </c>
      <c r="B368" s="30"/>
      <c r="C368" s="18">
        <v>2015</v>
      </c>
      <c r="D368" s="8">
        <v>433681</v>
      </c>
      <c r="E368" s="9">
        <v>2870898</v>
      </c>
      <c r="F368" s="10">
        <v>68.900000000000006</v>
      </c>
      <c r="G368" s="13">
        <v>86.6</v>
      </c>
      <c r="H368" s="12">
        <v>6.6</v>
      </c>
      <c r="I368" s="18">
        <v>2015</v>
      </c>
    </row>
    <row r="369" spans="1:9" ht="18" customHeight="1" x14ac:dyDescent="0.15">
      <c r="A369" s="30" t="s">
        <v>8</v>
      </c>
      <c r="B369" s="30"/>
      <c r="C369" s="18">
        <v>2016</v>
      </c>
      <c r="D369" s="8">
        <v>386033</v>
      </c>
      <c r="E369" s="9">
        <v>2858300</v>
      </c>
      <c r="F369" s="10">
        <v>61.4</v>
      </c>
      <c r="G369" s="13">
        <v>89</v>
      </c>
      <c r="H369" s="12">
        <v>7.4</v>
      </c>
      <c r="I369" s="18">
        <v>2016</v>
      </c>
    </row>
    <row r="370" spans="1:9" ht="18" customHeight="1" x14ac:dyDescent="0.15">
      <c r="A370" s="30" t="s">
        <v>8</v>
      </c>
      <c r="B370" s="30"/>
      <c r="C370" s="18">
        <v>2017</v>
      </c>
      <c r="D370" s="8">
        <v>347789</v>
      </c>
      <c r="E370" s="9">
        <v>2821281</v>
      </c>
      <c r="F370" s="10">
        <v>55.3</v>
      </c>
      <c r="G370" s="13">
        <v>90.1</v>
      </c>
      <c r="H370" s="12">
        <v>8.1</v>
      </c>
      <c r="I370" s="18">
        <v>2017</v>
      </c>
    </row>
    <row r="371" spans="1:9" ht="18" customHeight="1" x14ac:dyDescent="0.15">
      <c r="A371" s="30" t="s">
        <v>8</v>
      </c>
      <c r="B371" s="30"/>
      <c r="C371" s="18">
        <v>2018</v>
      </c>
      <c r="D371" s="8">
        <v>318384</v>
      </c>
      <c r="E371" s="9">
        <v>2798409</v>
      </c>
      <c r="F371" s="10">
        <v>50.6</v>
      </c>
      <c r="G371" s="13">
        <v>91.5</v>
      </c>
      <c r="H371" s="12">
        <v>8.8000000000000007</v>
      </c>
      <c r="I371" s="18">
        <v>2018</v>
      </c>
    </row>
    <row r="372" spans="1:9" ht="18" customHeight="1" x14ac:dyDescent="0.15">
      <c r="A372" s="30" t="s">
        <v>8</v>
      </c>
      <c r="B372" s="30"/>
      <c r="C372" s="18">
        <v>2019</v>
      </c>
      <c r="D372" s="8">
        <v>293419</v>
      </c>
      <c r="E372" s="9">
        <v>2758036</v>
      </c>
      <c r="F372" s="10">
        <v>46.6</v>
      </c>
      <c r="G372" s="13">
        <v>92.2</v>
      </c>
      <c r="H372" s="12">
        <v>9.4</v>
      </c>
      <c r="I372" s="18">
        <v>2019</v>
      </c>
    </row>
    <row r="373" spans="1:9" ht="22.5" customHeight="1" x14ac:dyDescent="0.15">
      <c r="A373" s="30" t="s">
        <v>8</v>
      </c>
      <c r="B373" s="30"/>
      <c r="C373" s="18">
        <v>2020</v>
      </c>
      <c r="D373" s="8">
        <v>265834</v>
      </c>
      <c r="E373" s="9">
        <v>2695059</v>
      </c>
      <c r="F373" s="10">
        <v>42.3</v>
      </c>
      <c r="G373" s="13">
        <v>90.6</v>
      </c>
      <c r="H373" s="12">
        <v>10.1</v>
      </c>
      <c r="I373" s="18">
        <v>2020</v>
      </c>
    </row>
    <row r="374" spans="1:9" ht="45" customHeight="1" x14ac:dyDescent="0.15">
      <c r="A374" s="29" t="s">
        <v>7</v>
      </c>
      <c r="B374" s="29"/>
      <c r="C374" s="21">
        <v>2014</v>
      </c>
      <c r="D374" s="6"/>
      <c r="E374" s="6"/>
      <c r="F374" s="6"/>
      <c r="G374" s="6"/>
      <c r="H374" s="6"/>
      <c r="I374" s="21">
        <v>2014</v>
      </c>
    </row>
    <row r="375" spans="1:9" ht="22.5" customHeight="1" x14ac:dyDescent="0.15">
      <c r="A375" s="30" t="s">
        <v>8</v>
      </c>
      <c r="B375" s="30"/>
      <c r="C375" s="18">
        <v>2014</v>
      </c>
      <c r="D375" s="8">
        <v>652780</v>
      </c>
      <c r="E375" s="9">
        <v>2885614</v>
      </c>
      <c r="F375" s="10">
        <v>100</v>
      </c>
      <c r="G375" s="11" t="s">
        <v>9</v>
      </c>
      <c r="H375" s="12">
        <v>4.4000000000000004</v>
      </c>
      <c r="I375" s="18">
        <v>2014</v>
      </c>
    </row>
    <row r="376" spans="1:9" ht="18" customHeight="1" x14ac:dyDescent="0.15">
      <c r="A376" s="30" t="s">
        <v>8</v>
      </c>
      <c r="B376" s="30"/>
      <c r="C376" s="18">
        <v>2015</v>
      </c>
      <c r="D376" s="8">
        <v>520294</v>
      </c>
      <c r="E376" s="9">
        <v>2919878</v>
      </c>
      <c r="F376" s="10">
        <v>79.7</v>
      </c>
      <c r="G376" s="13">
        <v>79.7</v>
      </c>
      <c r="H376" s="12">
        <v>5.6</v>
      </c>
      <c r="I376" s="18">
        <v>2015</v>
      </c>
    </row>
    <row r="377" spans="1:9" ht="18" customHeight="1" x14ac:dyDescent="0.15">
      <c r="A377" s="30" t="s">
        <v>8</v>
      </c>
      <c r="B377" s="30"/>
      <c r="C377" s="18">
        <v>2016</v>
      </c>
      <c r="D377" s="8">
        <v>451988</v>
      </c>
      <c r="E377" s="9">
        <v>2942696</v>
      </c>
      <c r="F377" s="10">
        <v>69.2</v>
      </c>
      <c r="G377" s="13">
        <v>86.9</v>
      </c>
      <c r="H377" s="12">
        <v>6.5</v>
      </c>
      <c r="I377" s="18">
        <v>2016</v>
      </c>
    </row>
    <row r="378" spans="1:9" ht="18" customHeight="1" x14ac:dyDescent="0.15">
      <c r="A378" s="30" t="s">
        <v>8</v>
      </c>
      <c r="B378" s="30"/>
      <c r="C378" s="18">
        <v>2017</v>
      </c>
      <c r="D378" s="8">
        <v>403418</v>
      </c>
      <c r="E378" s="9">
        <v>2918394</v>
      </c>
      <c r="F378" s="10">
        <v>61.8</v>
      </c>
      <c r="G378" s="13">
        <v>89.3</v>
      </c>
      <c r="H378" s="12">
        <v>7.2</v>
      </c>
      <c r="I378" s="18">
        <v>2017</v>
      </c>
    </row>
    <row r="379" spans="1:9" ht="18" customHeight="1" x14ac:dyDescent="0.15">
      <c r="A379" s="30" t="s">
        <v>8</v>
      </c>
      <c r="B379" s="30"/>
      <c r="C379" s="18">
        <v>2018</v>
      </c>
      <c r="D379" s="8">
        <v>364335</v>
      </c>
      <c r="E379" s="9">
        <v>2895590</v>
      </c>
      <c r="F379" s="10">
        <v>55.8</v>
      </c>
      <c r="G379" s="13">
        <v>90.3</v>
      </c>
      <c r="H379" s="12">
        <v>7.9</v>
      </c>
      <c r="I379" s="18">
        <v>2018</v>
      </c>
    </row>
    <row r="380" spans="1:9" ht="18" customHeight="1" x14ac:dyDescent="0.15">
      <c r="A380" s="30" t="s">
        <v>8</v>
      </c>
      <c r="B380" s="30"/>
      <c r="C380" s="18">
        <v>2019</v>
      </c>
      <c r="D380" s="8">
        <v>331393</v>
      </c>
      <c r="E380" s="9">
        <v>2866621</v>
      </c>
      <c r="F380" s="10">
        <v>50.8</v>
      </c>
      <c r="G380" s="13">
        <v>91</v>
      </c>
      <c r="H380" s="12">
        <v>8.6999999999999993</v>
      </c>
      <c r="I380" s="18">
        <v>2019</v>
      </c>
    </row>
    <row r="381" spans="1:9" ht="22.5" customHeight="1" x14ac:dyDescent="0.15">
      <c r="A381" s="30" t="s">
        <v>8</v>
      </c>
      <c r="B381" s="30"/>
      <c r="C381" s="18">
        <v>2020</v>
      </c>
      <c r="D381" s="8">
        <v>302651</v>
      </c>
      <c r="E381" s="9">
        <v>2787134</v>
      </c>
      <c r="F381" s="10">
        <v>46.4</v>
      </c>
      <c r="G381" s="13">
        <v>91.3</v>
      </c>
      <c r="H381" s="12">
        <v>9.1999999999999993</v>
      </c>
      <c r="I381" s="18">
        <v>2020</v>
      </c>
    </row>
    <row r="382" spans="1:9" ht="45" customHeight="1" x14ac:dyDescent="0.15">
      <c r="A382" s="29" t="s">
        <v>7</v>
      </c>
      <c r="B382" s="29"/>
      <c r="C382" s="21">
        <v>2015</v>
      </c>
      <c r="D382" s="6"/>
      <c r="E382" s="6"/>
      <c r="F382" s="6"/>
      <c r="G382" s="6"/>
      <c r="H382" s="6"/>
      <c r="I382" s="21">
        <v>2015</v>
      </c>
    </row>
    <row r="383" spans="1:9" ht="22.5" customHeight="1" x14ac:dyDescent="0.15">
      <c r="A383" s="30" t="s">
        <v>8</v>
      </c>
      <c r="B383" s="30"/>
      <c r="C383" s="18">
        <v>2015</v>
      </c>
      <c r="D383" s="8">
        <v>678135</v>
      </c>
      <c r="E383" s="9">
        <v>3018287</v>
      </c>
      <c r="F383" s="10">
        <v>100</v>
      </c>
      <c r="G383" s="11" t="s">
        <v>9</v>
      </c>
      <c r="H383" s="12">
        <v>4.5</v>
      </c>
      <c r="I383" s="18">
        <v>2015</v>
      </c>
    </row>
    <row r="384" spans="1:9" ht="18" customHeight="1" x14ac:dyDescent="0.15">
      <c r="A384" s="30" t="s">
        <v>8</v>
      </c>
      <c r="B384" s="30"/>
      <c r="C384" s="18">
        <v>2016</v>
      </c>
      <c r="D384" s="8">
        <v>539885</v>
      </c>
      <c r="E384" s="9">
        <v>3080396</v>
      </c>
      <c r="F384" s="10">
        <v>79.599999999999994</v>
      </c>
      <c r="G384" s="13">
        <v>79.599999999999994</v>
      </c>
      <c r="H384" s="12">
        <v>5.7</v>
      </c>
      <c r="I384" s="18">
        <v>2016</v>
      </c>
    </row>
    <row r="385" spans="1:9" ht="18" customHeight="1" x14ac:dyDescent="0.15">
      <c r="A385" s="30" t="s">
        <v>8</v>
      </c>
      <c r="B385" s="30"/>
      <c r="C385" s="18">
        <v>2017</v>
      </c>
      <c r="D385" s="8">
        <v>468409</v>
      </c>
      <c r="E385" s="9">
        <v>3087836</v>
      </c>
      <c r="F385" s="10">
        <v>69.099999999999994</v>
      </c>
      <c r="G385" s="13">
        <v>86.8</v>
      </c>
      <c r="H385" s="12">
        <v>6.6</v>
      </c>
      <c r="I385" s="18">
        <v>2017</v>
      </c>
    </row>
    <row r="386" spans="1:9" ht="18" customHeight="1" x14ac:dyDescent="0.15">
      <c r="A386" s="30" t="s">
        <v>8</v>
      </c>
      <c r="B386" s="30"/>
      <c r="C386" s="18">
        <v>2018</v>
      </c>
      <c r="D386" s="8">
        <v>416505</v>
      </c>
      <c r="E386" s="9">
        <v>3079853</v>
      </c>
      <c r="F386" s="10">
        <v>61.4</v>
      </c>
      <c r="G386" s="13">
        <v>88.9</v>
      </c>
      <c r="H386" s="12">
        <v>7.4</v>
      </c>
      <c r="I386" s="18">
        <v>2018</v>
      </c>
    </row>
    <row r="387" spans="1:9" ht="18" customHeight="1" x14ac:dyDescent="0.15">
      <c r="A387" s="30" t="s">
        <v>8</v>
      </c>
      <c r="B387" s="30"/>
      <c r="C387" s="18">
        <v>2019</v>
      </c>
      <c r="D387" s="8">
        <v>375875</v>
      </c>
      <c r="E387" s="9">
        <v>3045501</v>
      </c>
      <c r="F387" s="10">
        <v>55.4</v>
      </c>
      <c r="G387" s="13">
        <v>90.2</v>
      </c>
      <c r="H387" s="12">
        <v>8.1</v>
      </c>
      <c r="I387" s="18">
        <v>2019</v>
      </c>
    </row>
    <row r="388" spans="1:9" ht="22.5" customHeight="1" x14ac:dyDescent="0.15">
      <c r="A388" s="30" t="s">
        <v>8</v>
      </c>
      <c r="B388" s="30"/>
      <c r="C388" s="18">
        <v>2020</v>
      </c>
      <c r="D388" s="8">
        <v>339136</v>
      </c>
      <c r="E388" s="9">
        <v>2992643</v>
      </c>
      <c r="F388" s="10">
        <v>50</v>
      </c>
      <c r="G388" s="13">
        <v>90.2</v>
      </c>
      <c r="H388" s="12">
        <v>8.8000000000000007</v>
      </c>
      <c r="I388" s="18">
        <v>2020</v>
      </c>
    </row>
    <row r="389" spans="1:9" ht="45" customHeight="1" x14ac:dyDescent="0.15">
      <c r="A389" s="29" t="s">
        <v>7</v>
      </c>
      <c r="B389" s="29"/>
      <c r="C389" s="21">
        <v>2016</v>
      </c>
      <c r="D389" s="6"/>
      <c r="E389" s="6"/>
      <c r="F389" s="6"/>
      <c r="G389" s="6"/>
      <c r="H389" s="6"/>
      <c r="I389" s="21">
        <v>2016</v>
      </c>
    </row>
    <row r="390" spans="1:9" ht="22.5" customHeight="1" x14ac:dyDescent="0.15">
      <c r="A390" s="30" t="s">
        <v>8</v>
      </c>
      <c r="B390" s="30"/>
      <c r="C390" s="18">
        <v>2016</v>
      </c>
      <c r="D390" s="8">
        <v>733085</v>
      </c>
      <c r="E390" s="9">
        <v>3135574</v>
      </c>
      <c r="F390" s="10">
        <v>100</v>
      </c>
      <c r="G390" s="11" t="s">
        <v>9</v>
      </c>
      <c r="H390" s="12">
        <v>4.3</v>
      </c>
      <c r="I390" s="18">
        <v>2016</v>
      </c>
    </row>
    <row r="391" spans="1:9" ht="18" customHeight="1" x14ac:dyDescent="0.15">
      <c r="A391" s="30" t="s">
        <v>8</v>
      </c>
      <c r="B391" s="30"/>
      <c r="C391" s="18">
        <v>2017</v>
      </c>
      <c r="D391" s="8">
        <v>583804</v>
      </c>
      <c r="E391" s="9">
        <v>3180955</v>
      </c>
      <c r="F391" s="10">
        <v>79.599999999999994</v>
      </c>
      <c r="G391" s="13">
        <v>79.599999999999994</v>
      </c>
      <c r="H391" s="12">
        <v>5.4</v>
      </c>
      <c r="I391" s="18">
        <v>2017</v>
      </c>
    </row>
    <row r="392" spans="1:9" ht="18" customHeight="1" x14ac:dyDescent="0.15">
      <c r="A392" s="30" t="s">
        <v>8</v>
      </c>
      <c r="B392" s="30"/>
      <c r="C392" s="18">
        <v>2018</v>
      </c>
      <c r="D392" s="8">
        <v>504459</v>
      </c>
      <c r="E392" s="9">
        <v>3183508</v>
      </c>
      <c r="F392" s="10">
        <v>68.8</v>
      </c>
      <c r="G392" s="13">
        <v>86.4</v>
      </c>
      <c r="H392" s="12">
        <v>6.3</v>
      </c>
      <c r="I392" s="18">
        <v>2018</v>
      </c>
    </row>
    <row r="393" spans="1:9" ht="18" customHeight="1" x14ac:dyDescent="0.15">
      <c r="A393" s="30" t="s">
        <v>8</v>
      </c>
      <c r="B393" s="30"/>
      <c r="C393" s="18">
        <v>2019</v>
      </c>
      <c r="D393" s="8">
        <v>448782</v>
      </c>
      <c r="E393" s="9">
        <v>3157327</v>
      </c>
      <c r="F393" s="10">
        <v>61.2</v>
      </c>
      <c r="G393" s="13">
        <v>89</v>
      </c>
      <c r="H393" s="12">
        <v>7</v>
      </c>
      <c r="I393" s="18">
        <v>2019</v>
      </c>
    </row>
    <row r="394" spans="1:9" ht="22.5" customHeight="1" x14ac:dyDescent="0.15">
      <c r="A394" s="30" t="s">
        <v>8</v>
      </c>
      <c r="B394" s="30"/>
      <c r="C394" s="18">
        <v>2020</v>
      </c>
      <c r="D394" s="8">
        <v>398366</v>
      </c>
      <c r="E394" s="9">
        <v>3081653</v>
      </c>
      <c r="F394" s="10">
        <v>54.3</v>
      </c>
      <c r="G394" s="13">
        <v>88.8</v>
      </c>
      <c r="H394" s="12">
        <v>7.7</v>
      </c>
      <c r="I394" s="18">
        <v>2020</v>
      </c>
    </row>
    <row r="395" spans="1:9" ht="45" customHeight="1" x14ac:dyDescent="0.15">
      <c r="A395" s="29" t="s">
        <v>7</v>
      </c>
      <c r="B395" s="29"/>
      <c r="C395" s="21">
        <v>2017</v>
      </c>
      <c r="D395" s="6"/>
      <c r="E395" s="6"/>
      <c r="F395" s="6"/>
      <c r="G395" s="6"/>
      <c r="H395" s="6"/>
      <c r="I395" s="21">
        <v>2017</v>
      </c>
    </row>
    <row r="396" spans="1:9" ht="22.5" customHeight="1" x14ac:dyDescent="0.15">
      <c r="A396" s="30" t="s">
        <v>8</v>
      </c>
      <c r="B396" s="30"/>
      <c r="C396" s="18">
        <v>2017</v>
      </c>
      <c r="D396" s="8">
        <v>733490</v>
      </c>
      <c r="E396" s="9">
        <v>3117255</v>
      </c>
      <c r="F396" s="10">
        <v>100</v>
      </c>
      <c r="G396" s="11" t="s">
        <v>9</v>
      </c>
      <c r="H396" s="12">
        <v>4.2</v>
      </c>
      <c r="I396" s="18">
        <v>2017</v>
      </c>
    </row>
    <row r="397" spans="1:9" ht="18" customHeight="1" x14ac:dyDescent="0.15">
      <c r="A397" s="30" t="s">
        <v>8</v>
      </c>
      <c r="B397" s="30"/>
      <c r="C397" s="18">
        <v>2018</v>
      </c>
      <c r="D397" s="8">
        <v>580180</v>
      </c>
      <c r="E397" s="9">
        <v>3155073</v>
      </c>
      <c r="F397" s="10">
        <v>79.099999999999994</v>
      </c>
      <c r="G397" s="13">
        <v>79.099999999999994</v>
      </c>
      <c r="H397" s="12">
        <v>5.4</v>
      </c>
      <c r="I397" s="18">
        <v>2018</v>
      </c>
    </row>
    <row r="398" spans="1:9" ht="18" customHeight="1" x14ac:dyDescent="0.15">
      <c r="A398" s="30" t="s">
        <v>8</v>
      </c>
      <c r="B398" s="30"/>
      <c r="C398" s="18">
        <v>2019</v>
      </c>
      <c r="D398" s="8">
        <v>502898</v>
      </c>
      <c r="E398" s="9">
        <v>3150418</v>
      </c>
      <c r="F398" s="10">
        <v>68.599999999999994</v>
      </c>
      <c r="G398" s="13">
        <v>86.7</v>
      </c>
      <c r="H398" s="12">
        <v>6.3</v>
      </c>
      <c r="I398" s="18">
        <v>2019</v>
      </c>
    </row>
    <row r="399" spans="1:9" ht="22.5" customHeight="1" x14ac:dyDescent="0.15">
      <c r="A399" s="30" t="s">
        <v>8</v>
      </c>
      <c r="B399" s="30"/>
      <c r="C399" s="18">
        <v>2020</v>
      </c>
      <c r="D399" s="8">
        <v>442252</v>
      </c>
      <c r="E399" s="9">
        <v>3096339</v>
      </c>
      <c r="F399" s="10">
        <v>60.3</v>
      </c>
      <c r="G399" s="13">
        <v>87.9</v>
      </c>
      <c r="H399" s="12">
        <v>7</v>
      </c>
      <c r="I399" s="18">
        <v>2020</v>
      </c>
    </row>
    <row r="400" spans="1:9" ht="45" customHeight="1" x14ac:dyDescent="0.15">
      <c r="A400" s="29" t="s">
        <v>7</v>
      </c>
      <c r="B400" s="29"/>
      <c r="C400" s="21">
        <v>2018</v>
      </c>
      <c r="D400" s="6"/>
      <c r="E400" s="6"/>
      <c r="F400" s="6"/>
      <c r="G400" s="6"/>
      <c r="H400" s="6"/>
      <c r="I400" s="21">
        <v>2018</v>
      </c>
    </row>
    <row r="401" spans="1:9" ht="22.5" customHeight="1" x14ac:dyDescent="0.15">
      <c r="A401" s="30" t="s">
        <v>8</v>
      </c>
      <c r="B401" s="30"/>
      <c r="C401" s="18">
        <v>2018</v>
      </c>
      <c r="D401" s="8">
        <v>733825</v>
      </c>
      <c r="E401" s="9">
        <v>3092530</v>
      </c>
      <c r="F401" s="10">
        <v>100</v>
      </c>
      <c r="G401" s="11" t="s">
        <v>9</v>
      </c>
      <c r="H401" s="12">
        <v>4.2</v>
      </c>
      <c r="I401" s="18">
        <v>2018</v>
      </c>
    </row>
    <row r="402" spans="1:9" ht="18" customHeight="1" x14ac:dyDescent="0.15">
      <c r="A402" s="30" t="s">
        <v>8</v>
      </c>
      <c r="B402" s="30"/>
      <c r="C402" s="18">
        <v>2019</v>
      </c>
      <c r="D402" s="8">
        <v>582882</v>
      </c>
      <c r="E402" s="9">
        <v>3148631</v>
      </c>
      <c r="F402" s="10">
        <v>79.400000000000006</v>
      </c>
      <c r="G402" s="13">
        <v>79.400000000000006</v>
      </c>
      <c r="H402" s="12">
        <v>5.4</v>
      </c>
      <c r="I402" s="18">
        <v>2019</v>
      </c>
    </row>
    <row r="403" spans="1:9" ht="22.5" customHeight="1" x14ac:dyDescent="0.15">
      <c r="A403" s="30" t="s">
        <v>8</v>
      </c>
      <c r="B403" s="30"/>
      <c r="C403" s="18">
        <v>2020</v>
      </c>
      <c r="D403" s="8">
        <v>500325</v>
      </c>
      <c r="E403" s="9">
        <v>3107968</v>
      </c>
      <c r="F403" s="10">
        <v>68.2</v>
      </c>
      <c r="G403" s="13">
        <v>85.8</v>
      </c>
      <c r="H403" s="12">
        <v>6.2</v>
      </c>
      <c r="I403" s="18">
        <v>2020</v>
      </c>
    </row>
    <row r="404" spans="1:9" ht="45" customHeight="1" x14ac:dyDescent="0.15">
      <c r="A404" s="29" t="s">
        <v>7</v>
      </c>
      <c r="B404" s="29"/>
      <c r="C404" s="21">
        <v>2019</v>
      </c>
      <c r="D404" s="6"/>
      <c r="E404" s="6"/>
      <c r="F404" s="6"/>
      <c r="G404" s="6"/>
      <c r="H404" s="6"/>
      <c r="I404" s="21">
        <v>2019</v>
      </c>
    </row>
    <row r="405" spans="1:9" ht="22.5" customHeight="1" x14ac:dyDescent="0.15">
      <c r="A405" s="30" t="s">
        <v>8</v>
      </c>
      <c r="B405" s="30"/>
      <c r="C405" s="18">
        <v>2019</v>
      </c>
      <c r="D405" s="8">
        <v>770609</v>
      </c>
      <c r="E405" s="9">
        <v>3120486</v>
      </c>
      <c r="F405" s="10">
        <v>100</v>
      </c>
      <c r="G405" s="11" t="s">
        <v>9</v>
      </c>
      <c r="H405" s="12">
        <v>4</v>
      </c>
      <c r="I405" s="18">
        <v>2019</v>
      </c>
    </row>
    <row r="406" spans="1:9" ht="22.5" customHeight="1" x14ac:dyDescent="0.15">
      <c r="A406" s="30" t="s">
        <v>8</v>
      </c>
      <c r="B406" s="30"/>
      <c r="C406" s="18">
        <v>2020</v>
      </c>
      <c r="D406" s="8">
        <v>601739</v>
      </c>
      <c r="E406" s="9">
        <v>3103992</v>
      </c>
      <c r="F406" s="10">
        <v>78.099999999999994</v>
      </c>
      <c r="G406" s="13">
        <v>78.099999999999994</v>
      </c>
      <c r="H406" s="12">
        <v>5.2</v>
      </c>
      <c r="I406" s="18">
        <v>2020</v>
      </c>
    </row>
    <row r="407" spans="1:9" ht="45" customHeight="1" x14ac:dyDescent="0.15">
      <c r="A407" s="29" t="s">
        <v>7</v>
      </c>
      <c r="B407" s="29"/>
      <c r="C407" s="21">
        <v>2020</v>
      </c>
      <c r="D407" s="6"/>
      <c r="E407" s="6"/>
      <c r="F407" s="6"/>
      <c r="G407" s="6"/>
      <c r="H407" s="6"/>
      <c r="I407" s="21">
        <v>2020</v>
      </c>
    </row>
    <row r="408" spans="1:9" ht="21.5" customHeight="1" x14ac:dyDescent="0.15">
      <c r="A408" s="30" t="s">
        <v>8</v>
      </c>
      <c r="B408" s="30"/>
      <c r="C408" s="18">
        <v>2020</v>
      </c>
      <c r="D408" s="8">
        <v>804398</v>
      </c>
      <c r="E408" s="9">
        <v>3114111</v>
      </c>
      <c r="F408" s="10">
        <v>100</v>
      </c>
      <c r="G408" s="11" t="s">
        <v>9</v>
      </c>
      <c r="H408" s="12">
        <v>3.9</v>
      </c>
      <c r="I408" s="18">
        <v>2020</v>
      </c>
    </row>
  </sheetData>
  <mergeCells count="101">
    <mergeCell ref="A407:B407"/>
    <mergeCell ref="A408:B408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389:B389"/>
    <mergeCell ref="A390:B390"/>
    <mergeCell ref="A391:B391"/>
    <mergeCell ref="A392:B392"/>
    <mergeCell ref="A393:B393"/>
    <mergeCell ref="A394:B394"/>
    <mergeCell ref="A395:B395"/>
    <mergeCell ref="A405:B405"/>
    <mergeCell ref="A406:B406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43:B34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199:B199"/>
    <mergeCell ref="A219:B219"/>
    <mergeCell ref="A238:B238"/>
    <mergeCell ref="A256:B256"/>
    <mergeCell ref="A273:B273"/>
    <mergeCell ref="A289:B289"/>
    <mergeCell ref="A304:B304"/>
    <mergeCell ref="A318:B318"/>
    <mergeCell ref="A331:B331"/>
    <mergeCell ref="A28:B28"/>
    <mergeCell ref="A29:B29"/>
    <mergeCell ref="A30:B30"/>
    <mergeCell ref="A58:B58"/>
    <mergeCell ref="A84:B84"/>
    <mergeCell ref="A109:B109"/>
    <mergeCell ref="A133:B133"/>
    <mergeCell ref="A156:B156"/>
    <mergeCell ref="A178:B17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B1"/>
    <mergeCell ref="A2:B2"/>
    <mergeCell ref="A3:B3"/>
    <mergeCell ref="A4:B4"/>
    <mergeCell ref="A5:B5"/>
    <mergeCell ref="A6:B6"/>
    <mergeCell ref="A7:B7"/>
    <mergeCell ref="A8:B8"/>
    <mergeCell ref="A9:B9"/>
  </mergeCells>
  <pageMargins left="0.7" right="0.7" top="0.75" bottom="0.75" header="0.3" footer="0.3"/>
  <pageSetup paperSize="9" scale="44" fitToHeight="4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EB68-4C2E-2A45-9B44-2787495880F9}">
  <sheetPr>
    <pageSetUpPr fitToPage="1"/>
  </sheetPr>
  <dimension ref="A1"/>
  <sheetViews>
    <sheetView showGridLines="0" workbookViewId="0"/>
  </sheetViews>
  <sheetFormatPr baseColWidth="10" defaultRowHeight="13" x14ac:dyDescent="0.15"/>
  <sheetData/>
  <pageMargins left="0.7" right="0.7" top="0.75" bottom="0.75" header="0.3" footer="0.3"/>
  <pageSetup paperSize="9" scale="73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3" x14ac:dyDescent="0.15"/>
  <cols>
    <col min="1" max="1" width="255.59765625" customWidth="1"/>
  </cols>
  <sheetData>
    <row r="1" spans="1:1" ht="18" customHeight="1" x14ac:dyDescent="0.15">
      <c r="A1" s="1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Table 1</vt:lpstr>
      <vt:lpstr>Table</vt:lpstr>
      <vt:lpstr>Graphs</vt:lpstr>
      <vt:lpstr>Table 3</vt:lpstr>
      <vt:lpstr>Table!Print_Area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2022-01-07T11:20:23Z</cp:lastPrinted>
  <dcterms:created xsi:type="dcterms:W3CDTF">2021-10-10T13:00:02Z</dcterms:created>
  <dcterms:modified xsi:type="dcterms:W3CDTF">2022-06-27T11:47:44Z</dcterms:modified>
</cp:coreProperties>
</file>